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<sst xmlns="http://schemas.openxmlformats.org/spreadsheetml/2006/main" count="117" uniqueCount="75">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</sst>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28" sqref="K2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16142012.903800001</v>
      </c>
      <c r="F3" s="25">
        <f>RA!I7</f>
        <v>1455053.6688000001</v>
      </c>
      <c r="G3" s="16">
        <f>SUM(G4:G40)</f>
        <v>14686959.234999999</v>
      </c>
      <c r="H3" s="27">
        <f>RA!J7</f>
        <v>9.0140782160907893</v>
      </c>
      <c r="I3" s="20">
        <f>SUM(I4:I40)</f>
        <v>16142018.2153784</v>
      </c>
      <c r="J3" s="21">
        <f>SUM(J4:J40)</f>
        <v>14686958.798708329</v>
      </c>
      <c r="K3" s="22">
        <f>E3-I3</f>
        <v>-5.3115783985704184</v>
      </c>
      <c r="L3" s="22">
        <f>G3-J3</f>
        <v>0.43629167042672634</v>
      </c>
    </row>
    <row r="4" spans="1:13" x14ac:dyDescent="0.15">
      <c r="A4" s="44">
        <f>RA!A8</f>
        <v>42264</v>
      </c>
      <c r="B4" s="12">
        <v>12</v>
      </c>
      <c r="C4" s="42" t="s">
        <v>6</v>
      </c>
      <c r="D4" s="42"/>
      <c r="E4" s="15">
        <f>VLOOKUP(C4,RA!B8:D36,3,0)</f>
        <v>465786.49329999997</v>
      </c>
      <c r="F4" s="25">
        <f>VLOOKUP(C4,RA!B8:I39,8,0)</f>
        <v>137134.92329999999</v>
      </c>
      <c r="G4" s="16">
        <f t="shared" ref="G4:G40" si="0">E4-F4</f>
        <v>328651.56999999995</v>
      </c>
      <c r="H4" s="27">
        <f>RA!J8</f>
        <v>29.441584346602198</v>
      </c>
      <c r="I4" s="20">
        <f>VLOOKUP(B4,RMS!B:D,3,FALSE)</f>
        <v>465787.18917008501</v>
      </c>
      <c r="J4" s="21">
        <f>VLOOKUP(B4,RMS!B:E,4,FALSE)</f>
        <v>328651.58371794899</v>
      </c>
      <c r="K4" s="22">
        <f t="shared" ref="K4:K40" si="1">E4-I4</f>
        <v>-0.6958700850373134</v>
      </c>
      <c r="L4" s="22">
        <f t="shared" ref="L4:L40" si="2">G4-J4</f>
        <v>-1.3717949041165411E-2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64618.369599999998</v>
      </c>
      <c r="F5" s="25">
        <f>VLOOKUP(C5,RA!B9:I40,8,0)</f>
        <v>15566.043299999999</v>
      </c>
      <c r="G5" s="16">
        <f t="shared" si="0"/>
        <v>49052.326300000001</v>
      </c>
      <c r="H5" s="27">
        <f>RA!J9</f>
        <v>24.089192278228001</v>
      </c>
      <c r="I5" s="20">
        <f>VLOOKUP(B5,RMS!B:D,3,FALSE)</f>
        <v>64618.411359291997</v>
      </c>
      <c r="J5" s="21">
        <f>VLOOKUP(B5,RMS!B:E,4,FALSE)</f>
        <v>49052.324995227304</v>
      </c>
      <c r="K5" s="22">
        <f t="shared" si="1"/>
        <v>-4.1759291998459958E-2</v>
      </c>
      <c r="L5" s="22">
        <f t="shared" si="2"/>
        <v>1.3047726970398799E-3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86102.703800000003</v>
      </c>
      <c r="F6" s="25">
        <f>VLOOKUP(C6,RA!B10:I41,8,0)</f>
        <v>26373.937999999998</v>
      </c>
      <c r="G6" s="16">
        <f t="shared" si="0"/>
        <v>59728.765800000008</v>
      </c>
      <c r="H6" s="27">
        <f>RA!J10</f>
        <v>30.6307895525111</v>
      </c>
      <c r="I6" s="20">
        <f>VLOOKUP(B6,RMS!B:D,3,FALSE)</f>
        <v>86104.468629914496</v>
      </c>
      <c r="J6" s="21">
        <f>VLOOKUP(B6,RMS!B:E,4,FALSE)</f>
        <v>59728.765770085498</v>
      </c>
      <c r="K6" s="22">
        <f>E6-I6</f>
        <v>-1.7648299144930206</v>
      </c>
      <c r="L6" s="22">
        <f t="shared" si="2"/>
        <v>2.9914510378148407E-5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40989.1855</v>
      </c>
      <c r="F7" s="25">
        <f>VLOOKUP(C7,RA!B11:I42,8,0)</f>
        <v>10418.197700000001</v>
      </c>
      <c r="G7" s="16">
        <f t="shared" si="0"/>
        <v>30570.987799999999</v>
      </c>
      <c r="H7" s="27">
        <f>RA!J11</f>
        <v>25.416942476205101</v>
      </c>
      <c r="I7" s="20">
        <f>VLOOKUP(B7,RMS!B:D,3,FALSE)</f>
        <v>40989.201602564099</v>
      </c>
      <c r="J7" s="21">
        <f>VLOOKUP(B7,RMS!B:E,4,FALSE)</f>
        <v>30570.987817093999</v>
      </c>
      <c r="K7" s="22">
        <f t="shared" si="1"/>
        <v>-1.6102564099128358E-2</v>
      </c>
      <c r="L7" s="22">
        <f t="shared" si="2"/>
        <v>-1.7094000213546678E-5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84338.411600000007</v>
      </c>
      <c r="F8" s="25">
        <f>VLOOKUP(C8,RA!B12:I43,8,0)</f>
        <v>20770.140100000001</v>
      </c>
      <c r="G8" s="16">
        <f t="shared" si="0"/>
        <v>63568.271500000003</v>
      </c>
      <c r="H8" s="27">
        <f>RA!J12</f>
        <v>24.627141661747899</v>
      </c>
      <c r="I8" s="20">
        <f>VLOOKUP(B8,RMS!B:D,3,FALSE)</f>
        <v>84338.4137564103</v>
      </c>
      <c r="J8" s="21">
        <f>VLOOKUP(B8,RMS!B:E,4,FALSE)</f>
        <v>63568.270668376099</v>
      </c>
      <c r="K8" s="22">
        <f t="shared" si="1"/>
        <v>-2.156410293537192E-3</v>
      </c>
      <c r="L8" s="22">
        <f t="shared" si="2"/>
        <v>8.3162390365032479E-4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171578.3824</v>
      </c>
      <c r="F9" s="25">
        <f>VLOOKUP(C9,RA!B13:I44,8,0)</f>
        <v>54198.695599999999</v>
      </c>
      <c r="G9" s="16">
        <f t="shared" si="0"/>
        <v>117379.6868</v>
      </c>
      <c r="H9" s="27">
        <f>RA!J13</f>
        <v>31.588300834802599</v>
      </c>
      <c r="I9" s="20">
        <f>VLOOKUP(B9,RMS!B:D,3,FALSE)</f>
        <v>171578.56013589699</v>
      </c>
      <c r="J9" s="21">
        <f>VLOOKUP(B9,RMS!B:E,4,FALSE)</f>
        <v>117379.684980342</v>
      </c>
      <c r="K9" s="22">
        <f t="shared" si="1"/>
        <v>-0.17773589698481373</v>
      </c>
      <c r="L9" s="22">
        <f t="shared" si="2"/>
        <v>1.8196579912910238E-3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92455.471000000005</v>
      </c>
      <c r="F10" s="25">
        <f>VLOOKUP(C10,RA!B14:I45,8,0)</f>
        <v>20284.9876</v>
      </c>
      <c r="G10" s="16">
        <f t="shared" si="0"/>
        <v>72170.483399999997</v>
      </c>
      <c r="H10" s="27">
        <f>RA!J14</f>
        <v>21.9402782556805</v>
      </c>
      <c r="I10" s="20">
        <f>VLOOKUP(B10,RMS!B:D,3,FALSE)</f>
        <v>92455.464283760695</v>
      </c>
      <c r="J10" s="21">
        <f>VLOOKUP(B10,RMS!B:E,4,FALSE)</f>
        <v>72170.483976923104</v>
      </c>
      <c r="K10" s="22">
        <f t="shared" si="1"/>
        <v>6.7162393097532913E-3</v>
      </c>
      <c r="L10" s="22">
        <f t="shared" si="2"/>
        <v>-5.7692310656420887E-4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51902.270299999996</v>
      </c>
      <c r="F11" s="25">
        <f>VLOOKUP(C11,RA!B15:I46,8,0)</f>
        <v>10712.911</v>
      </c>
      <c r="G11" s="16">
        <f t="shared" si="0"/>
        <v>41189.359299999996</v>
      </c>
      <c r="H11" s="27">
        <f>RA!J15</f>
        <v>20.640544118934201</v>
      </c>
      <c r="I11" s="20">
        <f>VLOOKUP(B11,RMS!B:D,3,FALSE)</f>
        <v>51902.290982051301</v>
      </c>
      <c r="J11" s="21">
        <f>VLOOKUP(B11,RMS!B:E,4,FALSE)</f>
        <v>41189.359383760697</v>
      </c>
      <c r="K11" s="22">
        <f t="shared" si="1"/>
        <v>-2.0682051304902416E-2</v>
      </c>
      <c r="L11" s="22">
        <f t="shared" si="2"/>
        <v>-8.3760700363200158E-5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688036.00009999995</v>
      </c>
      <c r="F12" s="25">
        <f>VLOOKUP(C12,RA!B16:I47,8,0)</f>
        <v>24522.591899999999</v>
      </c>
      <c r="G12" s="16">
        <f t="shared" si="0"/>
        <v>663513.40819999995</v>
      </c>
      <c r="H12" s="27">
        <f>RA!J16</f>
        <v>3.5641437216127998</v>
      </c>
      <c r="I12" s="20">
        <f>VLOOKUP(B12,RMS!B:D,3,FALSE)</f>
        <v>688035.631450427</v>
      </c>
      <c r="J12" s="21">
        <f>VLOOKUP(B12,RMS!B:E,4,FALSE)</f>
        <v>663513.40807777795</v>
      </c>
      <c r="K12" s="22">
        <f t="shared" si="1"/>
        <v>0.3686495729489252</v>
      </c>
      <c r="L12" s="22">
        <f t="shared" si="2"/>
        <v>1.222220016643405E-4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782917.29740000004</v>
      </c>
      <c r="F13" s="25">
        <f>VLOOKUP(C13,RA!B17:I48,8,0)</f>
        <v>101798.91</v>
      </c>
      <c r="G13" s="16">
        <f t="shared" si="0"/>
        <v>681118.38740000001</v>
      </c>
      <c r="H13" s="27">
        <f>RA!J17</f>
        <v>13.002511291814001</v>
      </c>
      <c r="I13" s="20">
        <f>VLOOKUP(B13,RMS!B:D,3,FALSE)</f>
        <v>782917.19895982905</v>
      </c>
      <c r="J13" s="21">
        <f>VLOOKUP(B13,RMS!B:E,4,FALSE)</f>
        <v>681118.39397350396</v>
      </c>
      <c r="K13" s="22">
        <f t="shared" si="1"/>
        <v>9.8440170986577868E-2</v>
      </c>
      <c r="L13" s="22">
        <f t="shared" si="2"/>
        <v>-6.5735039534047246E-3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1122017.4136999999</v>
      </c>
      <c r="F14" s="25">
        <f>VLOOKUP(C14,RA!B18:I49,8,0)</f>
        <v>150704.9915</v>
      </c>
      <c r="G14" s="16">
        <f t="shared" si="0"/>
        <v>971312.42219999991</v>
      </c>
      <c r="H14" s="27">
        <f>RA!J18</f>
        <v>13.4316089625588</v>
      </c>
      <c r="I14" s="20">
        <f>VLOOKUP(B14,RMS!B:D,3,FALSE)</f>
        <v>1122017.2923350399</v>
      </c>
      <c r="J14" s="21">
        <f>VLOOKUP(B14,RMS!B:E,4,FALSE)</f>
        <v>971312.41665726504</v>
      </c>
      <c r="K14" s="22">
        <f t="shared" si="1"/>
        <v>0.12136495998129249</v>
      </c>
      <c r="L14" s="22">
        <f t="shared" si="2"/>
        <v>5.5427348706871271E-3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416738.78879999998</v>
      </c>
      <c r="F15" s="25">
        <f>VLOOKUP(C15,RA!B19:I50,8,0)</f>
        <v>28832.285100000001</v>
      </c>
      <c r="G15" s="16">
        <f t="shared" si="0"/>
        <v>387906.5037</v>
      </c>
      <c r="H15" s="27">
        <f>RA!J19</f>
        <v>6.9185508704439602</v>
      </c>
      <c r="I15" s="20">
        <f>VLOOKUP(B15,RMS!B:D,3,FALSE)</f>
        <v>416738.80007350398</v>
      </c>
      <c r="J15" s="21">
        <f>VLOOKUP(B15,RMS!B:E,4,FALSE)</f>
        <v>387906.50463333301</v>
      </c>
      <c r="K15" s="22">
        <f t="shared" si="1"/>
        <v>-1.1273504002019763E-2</v>
      </c>
      <c r="L15" s="22">
        <f t="shared" si="2"/>
        <v>-9.3333300901576877E-4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891320.91090000002</v>
      </c>
      <c r="F16" s="25">
        <f>VLOOKUP(C16,RA!B20:I51,8,0)</f>
        <v>71141.033899999995</v>
      </c>
      <c r="G16" s="16">
        <f t="shared" si="0"/>
        <v>820179.87699999998</v>
      </c>
      <c r="H16" s="27">
        <f>RA!J20</f>
        <v>7.9815286537108401</v>
      </c>
      <c r="I16" s="20">
        <f>VLOOKUP(B16,RMS!B:D,3,FALSE)</f>
        <v>891321.05160000001</v>
      </c>
      <c r="J16" s="21">
        <f>VLOOKUP(B16,RMS!B:E,4,FALSE)</f>
        <v>820179.87699999998</v>
      </c>
      <c r="K16" s="22">
        <f t="shared" si="1"/>
        <v>-0.14069999998901039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288853.09590000001</v>
      </c>
      <c r="F17" s="25">
        <f>VLOOKUP(C17,RA!B21:I52,8,0)</f>
        <v>38149.011599999998</v>
      </c>
      <c r="G17" s="16">
        <f t="shared" si="0"/>
        <v>250704.08430000002</v>
      </c>
      <c r="H17" s="27">
        <f>RA!J21</f>
        <v>13.20706343172</v>
      </c>
      <c r="I17" s="20">
        <f>VLOOKUP(B17,RMS!B:D,3,FALSE)</f>
        <v>288852.88732328097</v>
      </c>
      <c r="J17" s="21">
        <f>VLOOKUP(B17,RMS!B:E,4,FALSE)</f>
        <v>250704.08436746101</v>
      </c>
      <c r="K17" s="22">
        <f t="shared" si="1"/>
        <v>0.20857671904377639</v>
      </c>
      <c r="L17" s="22">
        <f t="shared" si="2"/>
        <v>-6.7460990976542234E-5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1036644.9793</v>
      </c>
      <c r="F18" s="25">
        <f>VLOOKUP(C18,RA!B22:I53,8,0)</f>
        <v>125871.18240000001</v>
      </c>
      <c r="G18" s="16">
        <f t="shared" si="0"/>
        <v>910773.79689999996</v>
      </c>
      <c r="H18" s="27">
        <f>RA!J22</f>
        <v>12.142168718648</v>
      </c>
      <c r="I18" s="20">
        <f>VLOOKUP(B18,RMS!B:D,3,FALSE)</f>
        <v>1036645.80763333</v>
      </c>
      <c r="J18" s="21">
        <f>VLOOKUP(B18,RMS!B:E,4,FALSE)</f>
        <v>910773.7953</v>
      </c>
      <c r="K18" s="22">
        <f t="shared" si="1"/>
        <v>-0.82833332999143749</v>
      </c>
      <c r="L18" s="22">
        <f t="shared" si="2"/>
        <v>1.5999999595806003E-3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2152521.5252</v>
      </c>
      <c r="F19" s="25">
        <f>VLOOKUP(C19,RA!B23:I54,8,0)</f>
        <v>226731.70550000001</v>
      </c>
      <c r="G19" s="16">
        <f t="shared" si="0"/>
        <v>1925789.8197000001</v>
      </c>
      <c r="H19" s="27">
        <f>RA!J23</f>
        <v>10.533307232731801</v>
      </c>
      <c r="I19" s="20">
        <f>VLOOKUP(B19,RMS!B:D,3,FALSE)</f>
        <v>2152523.0368606802</v>
      </c>
      <c r="J19" s="21">
        <f>VLOOKUP(B19,RMS!B:E,4,FALSE)</f>
        <v>1925789.84958205</v>
      </c>
      <c r="K19" s="22">
        <f t="shared" si="1"/>
        <v>-1.5116606801748276</v>
      </c>
      <c r="L19" s="22">
        <f t="shared" si="2"/>
        <v>-2.9882049886509776E-2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210504.34669999999</v>
      </c>
      <c r="F20" s="25">
        <f>VLOOKUP(C20,RA!B24:I55,8,0)</f>
        <v>30212.790099999998</v>
      </c>
      <c r="G20" s="16">
        <f t="shared" si="0"/>
        <v>180291.55660000001</v>
      </c>
      <c r="H20" s="27">
        <f>RA!J24</f>
        <v>14.3525730340655</v>
      </c>
      <c r="I20" s="20">
        <f>VLOOKUP(B20,RMS!B:D,3,FALSE)</f>
        <v>210504.412363104</v>
      </c>
      <c r="J20" s="21">
        <f>VLOOKUP(B20,RMS!B:E,4,FALSE)</f>
        <v>180291.539218875</v>
      </c>
      <c r="K20" s="22">
        <f t="shared" si="1"/>
        <v>-6.5663104003760964E-2</v>
      </c>
      <c r="L20" s="22">
        <f t="shared" si="2"/>
        <v>1.738112501334399E-2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238987.76149999999</v>
      </c>
      <c r="F21" s="25">
        <f>VLOOKUP(C21,RA!B25:I56,8,0)</f>
        <v>19233.4143</v>
      </c>
      <c r="G21" s="16">
        <f t="shared" si="0"/>
        <v>219754.34719999999</v>
      </c>
      <c r="H21" s="27">
        <f>RA!J25</f>
        <v>8.0478657899810493</v>
      </c>
      <c r="I21" s="20">
        <f>VLOOKUP(B21,RMS!B:D,3,FALSE)</f>
        <v>238987.76133261499</v>
      </c>
      <c r="J21" s="21">
        <f>VLOOKUP(B21,RMS!B:E,4,FALSE)</f>
        <v>219754.353101246</v>
      </c>
      <c r="K21" s="22">
        <f t="shared" si="1"/>
        <v>1.6738500562496483E-4</v>
      </c>
      <c r="L21" s="22">
        <f t="shared" si="2"/>
        <v>-5.9012460114900023E-3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435204.25550000003</v>
      </c>
      <c r="F22" s="25">
        <f>VLOOKUP(C22,RA!B26:I57,8,0)</f>
        <v>94709.599600000001</v>
      </c>
      <c r="G22" s="16">
        <f t="shared" si="0"/>
        <v>340494.65590000001</v>
      </c>
      <c r="H22" s="27">
        <f>RA!J26</f>
        <v>21.7621032889923</v>
      </c>
      <c r="I22" s="20">
        <f>VLOOKUP(B22,RMS!B:D,3,FALSE)</f>
        <v>435204.16441711702</v>
      </c>
      <c r="J22" s="21">
        <f>VLOOKUP(B22,RMS!B:E,4,FALSE)</f>
        <v>340494.64026051498</v>
      </c>
      <c r="K22" s="22">
        <f t="shared" si="1"/>
        <v>9.1082883009221405E-2</v>
      </c>
      <c r="L22" s="22">
        <f t="shared" si="2"/>
        <v>1.5639485034625977E-2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242732.92720000001</v>
      </c>
      <c r="F23" s="25">
        <f>VLOOKUP(C23,RA!B27:I58,8,0)</f>
        <v>67493.559699999998</v>
      </c>
      <c r="G23" s="16">
        <f t="shared" si="0"/>
        <v>175239.36749999999</v>
      </c>
      <c r="H23" s="27">
        <f>RA!J27</f>
        <v>27.805687707291799</v>
      </c>
      <c r="I23" s="20">
        <f>VLOOKUP(B23,RMS!B:D,3,FALSE)</f>
        <v>242732.792180402</v>
      </c>
      <c r="J23" s="21">
        <f>VLOOKUP(B23,RMS!B:E,4,FALSE)</f>
        <v>175239.33761197701</v>
      </c>
      <c r="K23" s="22">
        <f t="shared" si="1"/>
        <v>0.13501959800487384</v>
      </c>
      <c r="L23" s="22">
        <f t="shared" si="2"/>
        <v>2.9888022982049733E-2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895546.27190000005</v>
      </c>
      <c r="F24" s="25">
        <f>VLOOKUP(C24,RA!B28:I59,8,0)</f>
        <v>50865.5726</v>
      </c>
      <c r="G24" s="16">
        <f t="shared" si="0"/>
        <v>844680.69930000009</v>
      </c>
      <c r="H24" s="27">
        <f>RA!J28</f>
        <v>5.6798374574306596</v>
      </c>
      <c r="I24" s="20">
        <f>VLOOKUP(B24,RMS!B:D,3,FALSE)</f>
        <v>895546.27135132696</v>
      </c>
      <c r="J24" s="21">
        <f>VLOOKUP(B24,RMS!B:E,4,FALSE)</f>
        <v>844680.71193539805</v>
      </c>
      <c r="K24" s="22">
        <f t="shared" si="1"/>
        <v>5.4867309518158436E-4</v>
      </c>
      <c r="L24" s="22">
        <f t="shared" si="2"/>
        <v>-1.2635397957637906E-2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660861.71699999995</v>
      </c>
      <c r="F25" s="25">
        <f>VLOOKUP(C25,RA!B29:I60,8,0)</f>
        <v>102570.3204</v>
      </c>
      <c r="G25" s="16">
        <f t="shared" si="0"/>
        <v>558291.39659999998</v>
      </c>
      <c r="H25" s="27">
        <f>RA!J29</f>
        <v>15.5206933253179</v>
      </c>
      <c r="I25" s="20">
        <f>VLOOKUP(B25,RMS!B:D,3,FALSE)</f>
        <v>660861.71787964599</v>
      </c>
      <c r="J25" s="21">
        <f>VLOOKUP(B25,RMS!B:E,4,FALSE)</f>
        <v>558291.41516441596</v>
      </c>
      <c r="K25" s="22">
        <f t="shared" si="1"/>
        <v>-8.7964604608714581E-4</v>
      </c>
      <c r="L25" s="22">
        <f t="shared" si="2"/>
        <v>-1.8564415979199111E-2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943371.96860000002</v>
      </c>
      <c r="F26" s="25">
        <f>VLOOKUP(C26,RA!B30:I61,8,0)</f>
        <v>119162.1863</v>
      </c>
      <c r="G26" s="16">
        <f t="shared" si="0"/>
        <v>824209.78230000008</v>
      </c>
      <c r="H26" s="27">
        <f>RA!J30</f>
        <v>12.6315165455723</v>
      </c>
      <c r="I26" s="20">
        <f>VLOOKUP(B26,RMS!B:D,3,FALSE)</f>
        <v>943371.99415309704</v>
      </c>
      <c r="J26" s="21">
        <f>VLOOKUP(B26,RMS!B:E,4,FALSE)</f>
        <v>824209.764064088</v>
      </c>
      <c r="K26" s="22">
        <f t="shared" si="1"/>
        <v>-2.5553097017109394E-2</v>
      </c>
      <c r="L26" s="22">
        <f t="shared" si="2"/>
        <v>1.8235912080854177E-2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3253863.3122999999</v>
      </c>
      <c r="F27" s="25">
        <f>VLOOKUP(C27,RA!B31:I62,8,0)</f>
        <v>-149599.64449999999</v>
      </c>
      <c r="G27" s="16">
        <f t="shared" si="0"/>
        <v>3403462.9567999998</v>
      </c>
      <c r="H27" s="27">
        <f>RA!J31</f>
        <v>-4.59760076382112</v>
      </c>
      <c r="I27" s="20">
        <f>VLOOKUP(B27,RMS!B:D,3,FALSE)</f>
        <v>3253864.3800840699</v>
      </c>
      <c r="J27" s="21">
        <f>VLOOKUP(B27,RMS!B:E,4,FALSE)</f>
        <v>3403462.52676991</v>
      </c>
      <c r="K27" s="22">
        <f t="shared" si="1"/>
        <v>-1.0677840700373054</v>
      </c>
      <c r="L27" s="22">
        <f t="shared" si="2"/>
        <v>0.43003008980304003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88945.252800000002</v>
      </c>
      <c r="F28" s="25">
        <f>VLOOKUP(C28,RA!B32:I63,8,0)</f>
        <v>23176.8305</v>
      </c>
      <c r="G28" s="16">
        <f t="shared" si="0"/>
        <v>65768.422300000006</v>
      </c>
      <c r="H28" s="27">
        <f>RA!J32</f>
        <v>26.057411464234999</v>
      </c>
      <c r="I28" s="20">
        <f>VLOOKUP(B28,RMS!B:D,3,FALSE)</f>
        <v>88945.227739255701</v>
      </c>
      <c r="J28" s="21">
        <f>VLOOKUP(B28,RMS!B:E,4,FALSE)</f>
        <v>65768.423707968206</v>
      </c>
      <c r="K28" s="22">
        <f t="shared" si="1"/>
        <v>2.5060744301299565E-2</v>
      </c>
      <c r="L28" s="22">
        <f t="shared" si="2"/>
        <v>-1.4079682005103678E-3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142329.32250000001</v>
      </c>
      <c r="F30" s="25">
        <f>VLOOKUP(C30,RA!B34:I66,8,0)</f>
        <v>18943.977299999999</v>
      </c>
      <c r="G30" s="16">
        <f t="shared" si="0"/>
        <v>123385.34520000001</v>
      </c>
      <c r="H30" s="27">
        <f>RA!J34</f>
        <v>0</v>
      </c>
      <c r="I30" s="20">
        <f>VLOOKUP(B30,RMS!B:D,3,FALSE)</f>
        <v>142329.32339999999</v>
      </c>
      <c r="J30" s="21">
        <f>VLOOKUP(B30,RMS!B:E,4,FALSE)</f>
        <v>123385.342</v>
      </c>
      <c r="K30" s="22">
        <f t="shared" si="1"/>
        <v>-8.9999998454004526E-4</v>
      </c>
      <c r="L30" s="22">
        <f t="shared" si="2"/>
        <v>3.2000000064726919E-3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65197.51</v>
      </c>
      <c r="F31" s="25">
        <f>VLOOKUP(C31,RA!B35:I67,8,0)</f>
        <v>4102.6499999999996</v>
      </c>
      <c r="G31" s="16">
        <f t="shared" si="0"/>
        <v>61094.86</v>
      </c>
      <c r="H31" s="27">
        <f>RA!J35</f>
        <v>13.3099609885377</v>
      </c>
      <c r="I31" s="20">
        <f>VLOOKUP(B31,RMS!B:D,3,FALSE)</f>
        <v>65197.51</v>
      </c>
      <c r="J31" s="21">
        <f>VLOOKUP(B31,RMS!B:E,4,FALSE)</f>
        <v>61094.86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97791.47</v>
      </c>
      <c r="F32" s="25">
        <f>VLOOKUP(C32,RA!B34:I67,8,0)</f>
        <v>-9111.1299999999992</v>
      </c>
      <c r="G32" s="16">
        <f t="shared" si="0"/>
        <v>106902.6</v>
      </c>
      <c r="H32" s="27">
        <f>RA!J35</f>
        <v>13.3099609885377</v>
      </c>
      <c r="I32" s="20">
        <f>VLOOKUP(B32,RMS!B:D,3,FALSE)</f>
        <v>97791.47</v>
      </c>
      <c r="J32" s="21">
        <f>VLOOKUP(B32,RMS!B:E,4,FALSE)</f>
        <v>106902.6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5117.09</v>
      </c>
      <c r="F33" s="25">
        <f>VLOOKUP(C33,RA!B34:I68,8,0)</f>
        <v>1164.96</v>
      </c>
      <c r="G33" s="16">
        <f t="shared" si="0"/>
        <v>3952.13</v>
      </c>
      <c r="H33" s="27">
        <f>RA!J34</f>
        <v>0</v>
      </c>
      <c r="I33" s="20">
        <f>VLOOKUP(B33,RMS!B:D,3,FALSE)</f>
        <v>5117.09</v>
      </c>
      <c r="J33" s="21">
        <f>VLOOKUP(B33,RMS!B:E,4,FALSE)</f>
        <v>3952.13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39664.160000000003</v>
      </c>
      <c r="F34" s="25">
        <f>VLOOKUP(C34,RA!B35:I69,8,0)</f>
        <v>-8280.34</v>
      </c>
      <c r="G34" s="16">
        <f t="shared" si="0"/>
        <v>47944.5</v>
      </c>
      <c r="H34" s="27">
        <f>RA!J35</f>
        <v>13.3099609885377</v>
      </c>
      <c r="I34" s="20">
        <f>VLOOKUP(B34,RMS!B:D,3,FALSE)</f>
        <v>39664.160000000003</v>
      </c>
      <c r="J34" s="21">
        <f>VLOOKUP(B34,RMS!B:E,4,FALSE)</f>
        <v>47944.5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-3.99</v>
      </c>
      <c r="F35" s="25">
        <f>VLOOKUP(C35,RA!B36:I70,8,0)</f>
        <v>-3.05</v>
      </c>
      <c r="G35" s="16">
        <f t="shared" si="0"/>
        <v>-0.94000000000000039</v>
      </c>
      <c r="H35" s="27">
        <f>RA!J36</f>
        <v>6.2926482928565797</v>
      </c>
      <c r="I35" s="20">
        <f>VLOOKUP(B35,RMS!B:D,3,FALSE)</f>
        <v>-3.99</v>
      </c>
      <c r="J35" s="21">
        <f>VLOOKUP(B35,RMS!B:E,4,FALSE)</f>
        <v>-0.94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97766.666400000002</v>
      </c>
      <c r="F36" s="25">
        <f>VLOOKUP(C36,RA!B8:I70,8,0)</f>
        <v>7273.6608999999999</v>
      </c>
      <c r="G36" s="16">
        <f t="shared" si="0"/>
        <v>90493.005499999999</v>
      </c>
      <c r="H36" s="27">
        <f>RA!J36</f>
        <v>6.2926482928565797</v>
      </c>
      <c r="I36" s="20">
        <f>VLOOKUP(B36,RMS!B:D,3,FALSE)</f>
        <v>97766.666666666701</v>
      </c>
      <c r="J36" s="21">
        <f>VLOOKUP(B36,RMS!B:E,4,FALSE)</f>
        <v>90493.004273504295</v>
      </c>
      <c r="K36" s="22">
        <f t="shared" si="1"/>
        <v>-2.6666669873520732E-4</v>
      </c>
      <c r="L36" s="22">
        <f t="shared" si="2"/>
        <v>1.2264957040315494E-3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215277.5545</v>
      </c>
      <c r="F37" s="25">
        <f>VLOOKUP(C37,RA!B8:I71,8,0)</f>
        <v>14215.136399999999</v>
      </c>
      <c r="G37" s="16">
        <f t="shared" si="0"/>
        <v>201062.41810000001</v>
      </c>
      <c r="H37" s="27">
        <f>RA!J37</f>
        <v>-9.3168964532387104</v>
      </c>
      <c r="I37" s="20">
        <f>VLOOKUP(B37,RMS!B:D,3,FALSE)</f>
        <v>215277.54969572599</v>
      </c>
      <c r="J37" s="21">
        <f>VLOOKUP(B37,RMS!B:E,4,FALSE)</f>
        <v>201062.418405128</v>
      </c>
      <c r="K37" s="22">
        <f t="shared" si="1"/>
        <v>4.8042740090750158E-3</v>
      </c>
      <c r="L37" s="22">
        <f t="shared" si="2"/>
        <v>-3.0512799276039004E-4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39711.980000000003</v>
      </c>
      <c r="F38" s="25">
        <f>VLOOKUP(C38,RA!B9:I72,8,0)</f>
        <v>1380.33</v>
      </c>
      <c r="G38" s="16">
        <f t="shared" si="0"/>
        <v>38331.65</v>
      </c>
      <c r="H38" s="27">
        <f>RA!J38</f>
        <v>22.766064306080199</v>
      </c>
      <c r="I38" s="20">
        <f>VLOOKUP(B38,RMS!B:D,3,FALSE)</f>
        <v>39711.980000000003</v>
      </c>
      <c r="J38" s="21">
        <f>VLOOKUP(B38,RMS!B:E,4,FALSE)</f>
        <v>38331.65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19778.650000000001</v>
      </c>
      <c r="F39" s="25">
        <f>VLOOKUP(C39,RA!B10:I73,8,0)</f>
        <v>2892.01</v>
      </c>
      <c r="G39" s="16">
        <f t="shared" si="0"/>
        <v>16886.64</v>
      </c>
      <c r="H39" s="27">
        <f>RA!J39</f>
        <v>-20.8761259535056</v>
      </c>
      <c r="I39" s="20">
        <f>VLOOKUP(B39,RMS!B:D,3,FALSE)</f>
        <v>19778.650000000001</v>
      </c>
      <c r="J39" s="21">
        <f>VLOOKUP(B39,RMS!B:E,4,FALSE)</f>
        <v>16886.64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12543.3781</v>
      </c>
      <c r="F40" s="25">
        <f>VLOOKUP(C40,RA!B8:I74,8,0)</f>
        <v>1439.2867000000001</v>
      </c>
      <c r="G40" s="16">
        <f t="shared" si="0"/>
        <v>11104.091399999999</v>
      </c>
      <c r="H40" s="27">
        <f>RA!J40</f>
        <v>76.441102756892207</v>
      </c>
      <c r="I40" s="20">
        <f>VLOOKUP(B40,RMS!B:D,3,FALSE)</f>
        <v>12543.377959307199</v>
      </c>
      <c r="J40" s="21">
        <f>VLOOKUP(B40,RMS!B:E,4,FALSE)</f>
        <v>11104.091294153201</v>
      </c>
      <c r="K40" s="22">
        <f t="shared" si="1"/>
        <v>1.4069280041439924E-4</v>
      </c>
      <c r="L40" s="22">
        <f t="shared" si="2"/>
        <v>1.0584679876046721E-4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16142012.9038</v>
      </c>
      <c r="E7" s="68">
        <v>15305448.893100001</v>
      </c>
      <c r="F7" s="69">
        <v>105.46579206231</v>
      </c>
      <c r="G7" s="68">
        <v>13723963.6195</v>
      </c>
      <c r="H7" s="69">
        <v>17.619175854301101</v>
      </c>
      <c r="I7" s="68">
        <v>1455053.6688000001</v>
      </c>
      <c r="J7" s="69">
        <v>9.0140782160907893</v>
      </c>
      <c r="K7" s="68">
        <v>1439658.2916000001</v>
      </c>
      <c r="L7" s="69">
        <v>10.490105712277099</v>
      </c>
      <c r="M7" s="69">
        <v>1.0693771771974E-2</v>
      </c>
      <c r="N7" s="68">
        <v>334594323.77880001</v>
      </c>
      <c r="O7" s="68">
        <v>5703603041.448</v>
      </c>
      <c r="P7" s="68">
        <v>821738</v>
      </c>
      <c r="Q7" s="68">
        <v>791319</v>
      </c>
      <c r="R7" s="69">
        <v>3.8440881616642599</v>
      </c>
      <c r="S7" s="68">
        <v>19.643746429884001</v>
      </c>
      <c r="T7" s="68">
        <v>17.2488748379604</v>
      </c>
      <c r="U7" s="70">
        <v>12.191521614635899</v>
      </c>
      <c r="V7" s="58"/>
      <c r="W7" s="58"/>
    </row>
    <row r="8" spans="1:23" ht="14.25" thickBot="1" x14ac:dyDescent="0.2">
      <c r="A8" s="55">
        <v>42264</v>
      </c>
      <c r="B8" s="45" t="s">
        <v>6</v>
      </c>
      <c r="C8" s="46"/>
      <c r="D8" s="71">
        <v>465786.49329999997</v>
      </c>
      <c r="E8" s="71">
        <v>669119.94559999998</v>
      </c>
      <c r="F8" s="72">
        <v>69.611808221070007</v>
      </c>
      <c r="G8" s="71">
        <v>595090.41870000004</v>
      </c>
      <c r="H8" s="72">
        <v>-21.728450221475601</v>
      </c>
      <c r="I8" s="71">
        <v>137134.92329999999</v>
      </c>
      <c r="J8" s="72">
        <v>29.441584346602198</v>
      </c>
      <c r="K8" s="71">
        <v>142904.54199999999</v>
      </c>
      <c r="L8" s="72">
        <v>24.013920827725801</v>
      </c>
      <c r="M8" s="72">
        <v>-4.0373935070587001E-2</v>
      </c>
      <c r="N8" s="71">
        <v>16444071.573100001</v>
      </c>
      <c r="O8" s="71">
        <v>208189291.0557</v>
      </c>
      <c r="P8" s="71">
        <v>19814</v>
      </c>
      <c r="Q8" s="71">
        <v>20011</v>
      </c>
      <c r="R8" s="72">
        <v>-0.98445854779870601</v>
      </c>
      <c r="S8" s="71">
        <v>23.5079485868578</v>
      </c>
      <c r="T8" s="71">
        <v>24.437042791464702</v>
      </c>
      <c r="U8" s="73">
        <v>-3.95225555804701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64618.369599999998</v>
      </c>
      <c r="E9" s="71">
        <v>75092.308900000004</v>
      </c>
      <c r="F9" s="72">
        <v>86.051914698816802</v>
      </c>
      <c r="G9" s="71">
        <v>75159.341899999999</v>
      </c>
      <c r="H9" s="72">
        <v>-14.024833152510601</v>
      </c>
      <c r="I9" s="71">
        <v>15566.043299999999</v>
      </c>
      <c r="J9" s="72">
        <v>24.089192278228001</v>
      </c>
      <c r="K9" s="71">
        <v>17075.876799999998</v>
      </c>
      <c r="L9" s="72">
        <v>22.719566681038199</v>
      </c>
      <c r="M9" s="72">
        <v>-8.8419090725694996E-2</v>
      </c>
      <c r="N9" s="71">
        <v>2346595.5202000001</v>
      </c>
      <c r="O9" s="71">
        <v>34329923.393200003</v>
      </c>
      <c r="P9" s="71">
        <v>3951</v>
      </c>
      <c r="Q9" s="71">
        <v>4002</v>
      </c>
      <c r="R9" s="72">
        <v>-1.2743628185907001</v>
      </c>
      <c r="S9" s="71">
        <v>16.3549404201468</v>
      </c>
      <c r="T9" s="71">
        <v>16.600817066466799</v>
      </c>
      <c r="U9" s="73">
        <v>-1.5033784288023699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86102.703800000003</v>
      </c>
      <c r="E10" s="71">
        <v>88957.803799999994</v>
      </c>
      <c r="F10" s="72">
        <v>96.7905008014598</v>
      </c>
      <c r="G10" s="71">
        <v>83247.611399999994</v>
      </c>
      <c r="H10" s="72">
        <v>3.4296388232467598</v>
      </c>
      <c r="I10" s="71">
        <v>26373.937999999998</v>
      </c>
      <c r="J10" s="72">
        <v>30.6307895525111</v>
      </c>
      <c r="K10" s="71">
        <v>23133.627899999999</v>
      </c>
      <c r="L10" s="72">
        <v>27.788938938853398</v>
      </c>
      <c r="M10" s="72">
        <v>0.14006925822473401</v>
      </c>
      <c r="N10" s="71">
        <v>2996153.0263</v>
      </c>
      <c r="O10" s="71">
        <v>53179741.153300002</v>
      </c>
      <c r="P10" s="71">
        <v>72061</v>
      </c>
      <c r="Q10" s="71">
        <v>72425</v>
      </c>
      <c r="R10" s="72">
        <v>-0.50258888505350097</v>
      </c>
      <c r="S10" s="71">
        <v>1.19485857537364</v>
      </c>
      <c r="T10" s="71">
        <v>1.22966039903348</v>
      </c>
      <c r="U10" s="73">
        <v>-2.9126311998018899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40989.1855</v>
      </c>
      <c r="E11" s="71">
        <v>45734.049700000003</v>
      </c>
      <c r="F11" s="72">
        <v>89.625095019739703</v>
      </c>
      <c r="G11" s="71">
        <v>46436.991699999999</v>
      </c>
      <c r="H11" s="72">
        <v>-11.731608789808799</v>
      </c>
      <c r="I11" s="71">
        <v>10418.197700000001</v>
      </c>
      <c r="J11" s="72">
        <v>25.416942476205101</v>
      </c>
      <c r="K11" s="71">
        <v>11526.695900000001</v>
      </c>
      <c r="L11" s="72">
        <v>24.822227879158699</v>
      </c>
      <c r="M11" s="72">
        <v>-9.6167905323155001E-2</v>
      </c>
      <c r="N11" s="71">
        <v>1276067.1562999999</v>
      </c>
      <c r="O11" s="71">
        <v>17320179.553599998</v>
      </c>
      <c r="P11" s="71">
        <v>2065</v>
      </c>
      <c r="Q11" s="71">
        <v>1935</v>
      </c>
      <c r="R11" s="72">
        <v>6.7183462532299796</v>
      </c>
      <c r="S11" s="71">
        <v>19.849484503631999</v>
      </c>
      <c r="T11" s="71">
        <v>19.652415348837199</v>
      </c>
      <c r="U11" s="73">
        <v>0.99281749487595805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84338.411600000007</v>
      </c>
      <c r="E12" s="71">
        <v>224482.84239999999</v>
      </c>
      <c r="F12" s="72">
        <v>37.5700925283722</v>
      </c>
      <c r="G12" s="71">
        <v>150448.5387</v>
      </c>
      <c r="H12" s="72">
        <v>-43.942020089557701</v>
      </c>
      <c r="I12" s="71">
        <v>20770.140100000001</v>
      </c>
      <c r="J12" s="72">
        <v>24.627141661747899</v>
      </c>
      <c r="K12" s="71">
        <v>30646.917300000001</v>
      </c>
      <c r="L12" s="72">
        <v>20.370365551446898</v>
      </c>
      <c r="M12" s="72">
        <v>-0.322276368070468</v>
      </c>
      <c r="N12" s="71">
        <v>6397659.5738000004</v>
      </c>
      <c r="O12" s="71">
        <v>62032575.8917</v>
      </c>
      <c r="P12" s="71">
        <v>820</v>
      </c>
      <c r="Q12" s="71">
        <v>810</v>
      </c>
      <c r="R12" s="72">
        <v>1.2345679012345701</v>
      </c>
      <c r="S12" s="71">
        <v>102.851721463415</v>
      </c>
      <c r="T12" s="71">
        <v>98.129063950617294</v>
      </c>
      <c r="U12" s="73">
        <v>4.5917146019546697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171578.3824</v>
      </c>
      <c r="E13" s="71">
        <v>259943.71520000001</v>
      </c>
      <c r="F13" s="72">
        <v>66.005974511823894</v>
      </c>
      <c r="G13" s="71">
        <v>259038.48550000001</v>
      </c>
      <c r="H13" s="72">
        <v>-33.763362587293997</v>
      </c>
      <c r="I13" s="71">
        <v>54198.695599999999</v>
      </c>
      <c r="J13" s="72">
        <v>31.588300834802599</v>
      </c>
      <c r="K13" s="71">
        <v>71274.142500000002</v>
      </c>
      <c r="L13" s="72">
        <v>27.514885428096001</v>
      </c>
      <c r="M13" s="72">
        <v>-0.23957421725557801</v>
      </c>
      <c r="N13" s="71">
        <v>8446164.0760999992</v>
      </c>
      <c r="O13" s="71">
        <v>95846643.429800004</v>
      </c>
      <c r="P13" s="71">
        <v>7090</v>
      </c>
      <c r="Q13" s="71">
        <v>7441</v>
      </c>
      <c r="R13" s="72">
        <v>-4.7171079156027398</v>
      </c>
      <c r="S13" s="71">
        <v>24.2000539351199</v>
      </c>
      <c r="T13" s="71">
        <v>24.671862101868001</v>
      </c>
      <c r="U13" s="73">
        <v>-1.9496161785963799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92455.471000000005</v>
      </c>
      <c r="E14" s="71">
        <v>134256.18309999999</v>
      </c>
      <c r="F14" s="72">
        <v>68.864963136286306</v>
      </c>
      <c r="G14" s="71">
        <v>136945.39439999999</v>
      </c>
      <c r="H14" s="72">
        <v>-32.4873454816966</v>
      </c>
      <c r="I14" s="71">
        <v>20284.9876</v>
      </c>
      <c r="J14" s="72">
        <v>21.9402782556805</v>
      </c>
      <c r="K14" s="71">
        <v>25733.0383</v>
      </c>
      <c r="L14" s="72">
        <v>18.7907292631084</v>
      </c>
      <c r="M14" s="72">
        <v>-0.21171424207611</v>
      </c>
      <c r="N14" s="71">
        <v>3028233.6123000002</v>
      </c>
      <c r="O14" s="71">
        <v>48722592.775200002</v>
      </c>
      <c r="P14" s="71">
        <v>1425</v>
      </c>
      <c r="Q14" s="71">
        <v>1382</v>
      </c>
      <c r="R14" s="72">
        <v>3.1114327062228702</v>
      </c>
      <c r="S14" s="71">
        <v>64.881032280701803</v>
      </c>
      <c r="T14" s="71">
        <v>61.233502966714902</v>
      </c>
      <c r="U14" s="73">
        <v>5.6218731203383996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51902.270299999996</v>
      </c>
      <c r="E15" s="71">
        <v>100530.0585</v>
      </c>
      <c r="F15" s="72">
        <v>51.628608472360497</v>
      </c>
      <c r="G15" s="71">
        <v>111323.784</v>
      </c>
      <c r="H15" s="72">
        <v>-53.377195388902699</v>
      </c>
      <c r="I15" s="71">
        <v>10712.911</v>
      </c>
      <c r="J15" s="72">
        <v>20.640544118934201</v>
      </c>
      <c r="K15" s="71">
        <v>11328.2989</v>
      </c>
      <c r="L15" s="72">
        <v>10.175991592236899</v>
      </c>
      <c r="M15" s="72">
        <v>-5.4323063456597001E-2</v>
      </c>
      <c r="N15" s="71">
        <v>2874662.4312</v>
      </c>
      <c r="O15" s="71">
        <v>38230010.309299998</v>
      </c>
      <c r="P15" s="71">
        <v>1758</v>
      </c>
      <c r="Q15" s="71">
        <v>1597</v>
      </c>
      <c r="R15" s="72">
        <v>10.0814026299311</v>
      </c>
      <c r="S15" s="71">
        <v>29.523475711035299</v>
      </c>
      <c r="T15" s="71">
        <v>30.2448797119599</v>
      </c>
      <c r="U15" s="73">
        <v>-2.4434927919242502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688036.00009999995</v>
      </c>
      <c r="E16" s="71">
        <v>833423.21629999997</v>
      </c>
      <c r="F16" s="72">
        <v>82.555415621195493</v>
      </c>
      <c r="G16" s="71">
        <v>783382.73300000001</v>
      </c>
      <c r="H16" s="72">
        <v>-12.171155794418</v>
      </c>
      <c r="I16" s="71">
        <v>24522.591899999999</v>
      </c>
      <c r="J16" s="72">
        <v>3.5641437216127998</v>
      </c>
      <c r="K16" s="71">
        <v>39132.670599999998</v>
      </c>
      <c r="L16" s="72">
        <v>4.9953450531312598</v>
      </c>
      <c r="M16" s="72">
        <v>-0.37334734573418099</v>
      </c>
      <c r="N16" s="71">
        <v>17205491.078699999</v>
      </c>
      <c r="O16" s="71">
        <v>285655300.29820001</v>
      </c>
      <c r="P16" s="71">
        <v>36649</v>
      </c>
      <c r="Q16" s="71">
        <v>36500</v>
      </c>
      <c r="R16" s="72">
        <v>0.408219178082181</v>
      </c>
      <c r="S16" s="71">
        <v>18.7736636770444</v>
      </c>
      <c r="T16" s="71">
        <v>19.6453108986301</v>
      </c>
      <c r="U16" s="73">
        <v>-4.6429255183235796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782917.29740000004</v>
      </c>
      <c r="E17" s="71">
        <v>709408.8345</v>
      </c>
      <c r="F17" s="72">
        <v>110.361932263193</v>
      </c>
      <c r="G17" s="71">
        <v>427372.25699999998</v>
      </c>
      <c r="H17" s="72">
        <v>83.193289825549002</v>
      </c>
      <c r="I17" s="71">
        <v>101798.91</v>
      </c>
      <c r="J17" s="72">
        <v>13.002511291814001</v>
      </c>
      <c r="K17" s="71">
        <v>28731.0524</v>
      </c>
      <c r="L17" s="72">
        <v>6.72272285563918</v>
      </c>
      <c r="M17" s="72">
        <v>2.5431667654471299</v>
      </c>
      <c r="N17" s="71">
        <v>11691405.555299999</v>
      </c>
      <c r="O17" s="71">
        <v>263921880.3529</v>
      </c>
      <c r="P17" s="71">
        <v>15243</v>
      </c>
      <c r="Q17" s="71">
        <v>14338</v>
      </c>
      <c r="R17" s="72">
        <v>6.3118984516669103</v>
      </c>
      <c r="S17" s="71">
        <v>51.362415364429602</v>
      </c>
      <c r="T17" s="71">
        <v>50.379297586832202</v>
      </c>
      <c r="U17" s="73">
        <v>1.91408011212463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1122017.4136999999</v>
      </c>
      <c r="E18" s="71">
        <v>1438483.1653</v>
      </c>
      <c r="F18" s="72">
        <v>78.000037870863807</v>
      </c>
      <c r="G18" s="71">
        <v>1158393.4926</v>
      </c>
      <c r="H18" s="72">
        <v>-3.1402178216966998</v>
      </c>
      <c r="I18" s="71">
        <v>150704.9915</v>
      </c>
      <c r="J18" s="72">
        <v>13.4316089625588</v>
      </c>
      <c r="K18" s="71">
        <v>184061.0282</v>
      </c>
      <c r="L18" s="72">
        <v>15.8893354784718</v>
      </c>
      <c r="M18" s="72">
        <v>-0.18122270111278199</v>
      </c>
      <c r="N18" s="71">
        <v>26854001.010600001</v>
      </c>
      <c r="O18" s="71">
        <v>611920849.3441</v>
      </c>
      <c r="P18" s="71">
        <v>56094</v>
      </c>
      <c r="Q18" s="71">
        <v>56601</v>
      </c>
      <c r="R18" s="72">
        <v>-0.895743891450684</v>
      </c>
      <c r="S18" s="71">
        <v>20.002449704068201</v>
      </c>
      <c r="T18" s="71">
        <v>19.676843658239299</v>
      </c>
      <c r="U18" s="73">
        <v>1.62783084395253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416738.78879999998</v>
      </c>
      <c r="E19" s="71">
        <v>513135.33419999998</v>
      </c>
      <c r="F19" s="72">
        <v>81.214206277514194</v>
      </c>
      <c r="G19" s="71">
        <v>710342.44880000001</v>
      </c>
      <c r="H19" s="72">
        <v>-41.332692491627398</v>
      </c>
      <c r="I19" s="71">
        <v>28832.285100000001</v>
      </c>
      <c r="J19" s="72">
        <v>6.9185508704439602</v>
      </c>
      <c r="K19" s="71">
        <v>45436.025500000003</v>
      </c>
      <c r="L19" s="72">
        <v>6.3963551068581497</v>
      </c>
      <c r="M19" s="72">
        <v>-0.36543117971443201</v>
      </c>
      <c r="N19" s="71">
        <v>12163010.468800001</v>
      </c>
      <c r="O19" s="71">
        <v>185513441.6979</v>
      </c>
      <c r="P19" s="71">
        <v>8568</v>
      </c>
      <c r="Q19" s="71">
        <v>9160</v>
      </c>
      <c r="R19" s="72">
        <v>-6.4628820960698699</v>
      </c>
      <c r="S19" s="71">
        <v>48.638980952380997</v>
      </c>
      <c r="T19" s="71">
        <v>57.781330174672497</v>
      </c>
      <c r="U19" s="73">
        <v>-18.796342035295101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891320.91090000002</v>
      </c>
      <c r="E20" s="71">
        <v>1167050.7309000001</v>
      </c>
      <c r="F20" s="72">
        <v>76.373793126596595</v>
      </c>
      <c r="G20" s="71">
        <v>754690.46200000006</v>
      </c>
      <c r="H20" s="72">
        <v>18.1041706208817</v>
      </c>
      <c r="I20" s="71">
        <v>71141.033899999995</v>
      </c>
      <c r="J20" s="72">
        <v>7.9815286537108401</v>
      </c>
      <c r="K20" s="71">
        <v>61892.698700000001</v>
      </c>
      <c r="L20" s="72">
        <v>8.20107074574371</v>
      </c>
      <c r="M20" s="72">
        <v>0.14942530208332899</v>
      </c>
      <c r="N20" s="71">
        <v>20883069.015500002</v>
      </c>
      <c r="O20" s="71">
        <v>306948071.77670002</v>
      </c>
      <c r="P20" s="71">
        <v>35619</v>
      </c>
      <c r="Q20" s="71">
        <v>36308</v>
      </c>
      <c r="R20" s="72">
        <v>-1.89765340971687</v>
      </c>
      <c r="S20" s="71">
        <v>25.023748867177598</v>
      </c>
      <c r="T20" s="71">
        <v>23.9680967197312</v>
      </c>
      <c r="U20" s="73">
        <v>4.2186011098884002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288853.09590000001</v>
      </c>
      <c r="E21" s="71">
        <v>414638.29580000002</v>
      </c>
      <c r="F21" s="72">
        <v>69.663873025208403</v>
      </c>
      <c r="G21" s="71">
        <v>294633.00020000001</v>
      </c>
      <c r="H21" s="72">
        <v>-1.9617301171547501</v>
      </c>
      <c r="I21" s="71">
        <v>38149.011599999998</v>
      </c>
      <c r="J21" s="72">
        <v>13.20706343172</v>
      </c>
      <c r="K21" s="71">
        <v>32182.584699999999</v>
      </c>
      <c r="L21" s="72">
        <v>10.922939615777601</v>
      </c>
      <c r="M21" s="72">
        <v>0.18539303028696799</v>
      </c>
      <c r="N21" s="71">
        <v>6445553.5438999999</v>
      </c>
      <c r="O21" s="71">
        <v>113582366.5759</v>
      </c>
      <c r="P21" s="71">
        <v>24474</v>
      </c>
      <c r="Q21" s="71">
        <v>24669</v>
      </c>
      <c r="R21" s="72">
        <v>-0.79046576675179103</v>
      </c>
      <c r="S21" s="71">
        <v>11.802447327776401</v>
      </c>
      <c r="T21" s="71">
        <v>11.3476418338806</v>
      </c>
      <c r="U21" s="73">
        <v>3.8534846313228499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1036644.9793</v>
      </c>
      <c r="E22" s="71">
        <v>965817.36399999994</v>
      </c>
      <c r="F22" s="72">
        <v>107.33343776370501</v>
      </c>
      <c r="G22" s="71">
        <v>876301.25139999995</v>
      </c>
      <c r="H22" s="72">
        <v>18.297786023223299</v>
      </c>
      <c r="I22" s="71">
        <v>125871.18240000001</v>
      </c>
      <c r="J22" s="72">
        <v>12.142168718648</v>
      </c>
      <c r="K22" s="71">
        <v>88486.520799999998</v>
      </c>
      <c r="L22" s="72">
        <v>10.0977284533865</v>
      </c>
      <c r="M22" s="72">
        <v>0.42248990311753798</v>
      </c>
      <c r="N22" s="71">
        <v>24381770.736000001</v>
      </c>
      <c r="O22" s="71">
        <v>381780551.4867</v>
      </c>
      <c r="P22" s="71">
        <v>63142</v>
      </c>
      <c r="Q22" s="71">
        <v>62573</v>
      </c>
      <c r="R22" s="72">
        <v>0.90933789334057802</v>
      </c>
      <c r="S22" s="71">
        <v>16.417677287700698</v>
      </c>
      <c r="T22" s="71">
        <v>16.2876223594841</v>
      </c>
      <c r="U22" s="73">
        <v>0.79216399456241104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2152521.5252</v>
      </c>
      <c r="E23" s="71">
        <v>2078198.662</v>
      </c>
      <c r="F23" s="72">
        <v>103.57631176263401</v>
      </c>
      <c r="G23" s="71">
        <v>2098387.8503999999</v>
      </c>
      <c r="H23" s="72">
        <v>2.5797745059227699</v>
      </c>
      <c r="I23" s="71">
        <v>226731.70550000001</v>
      </c>
      <c r="J23" s="72">
        <v>10.533307232731801</v>
      </c>
      <c r="K23" s="71">
        <v>222592.7971</v>
      </c>
      <c r="L23" s="72">
        <v>10.607800510166401</v>
      </c>
      <c r="M23" s="72">
        <v>1.8594080553920998E-2</v>
      </c>
      <c r="N23" s="71">
        <v>53618425.602700002</v>
      </c>
      <c r="O23" s="71">
        <v>820680046.56980002</v>
      </c>
      <c r="P23" s="71">
        <v>69477</v>
      </c>
      <c r="Q23" s="71">
        <v>69129</v>
      </c>
      <c r="R23" s="72">
        <v>0.50340667447814602</v>
      </c>
      <c r="S23" s="71">
        <v>30.981785701743</v>
      </c>
      <c r="T23" s="71">
        <v>30.566226169914199</v>
      </c>
      <c r="U23" s="73">
        <v>1.34130271195256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210504.34669999999</v>
      </c>
      <c r="E24" s="71">
        <v>255121.88560000001</v>
      </c>
      <c r="F24" s="72">
        <v>82.511285225464803</v>
      </c>
      <c r="G24" s="71">
        <v>198388.40590000001</v>
      </c>
      <c r="H24" s="72">
        <v>6.1071818915199998</v>
      </c>
      <c r="I24" s="71">
        <v>30212.790099999998</v>
      </c>
      <c r="J24" s="72">
        <v>14.3525730340655</v>
      </c>
      <c r="K24" s="71">
        <v>39392.217600000004</v>
      </c>
      <c r="L24" s="72">
        <v>19.856108738459302</v>
      </c>
      <c r="M24" s="72">
        <v>-0.23302642144218899</v>
      </c>
      <c r="N24" s="71">
        <v>4284206.6601999998</v>
      </c>
      <c r="O24" s="71">
        <v>76506450.831100002</v>
      </c>
      <c r="P24" s="71">
        <v>22573</v>
      </c>
      <c r="Q24" s="71">
        <v>20607</v>
      </c>
      <c r="R24" s="72">
        <v>9.5404474207793495</v>
      </c>
      <c r="S24" s="71">
        <v>9.32549269924246</v>
      </c>
      <c r="T24" s="71">
        <v>9.2313038821759594</v>
      </c>
      <c r="U24" s="73">
        <v>1.01001437783711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238987.76149999999</v>
      </c>
      <c r="E25" s="71">
        <v>254356.8547</v>
      </c>
      <c r="F25" s="72">
        <v>93.957665022188195</v>
      </c>
      <c r="G25" s="71">
        <v>211958.90210000001</v>
      </c>
      <c r="H25" s="72">
        <v>12.7519340458029</v>
      </c>
      <c r="I25" s="71">
        <v>19233.4143</v>
      </c>
      <c r="J25" s="72">
        <v>8.0478657899810493</v>
      </c>
      <c r="K25" s="71">
        <v>18192.195100000001</v>
      </c>
      <c r="L25" s="72">
        <v>8.5828879654307304</v>
      </c>
      <c r="M25" s="72">
        <v>5.7234390587643E-2</v>
      </c>
      <c r="N25" s="71">
        <v>4598716.068</v>
      </c>
      <c r="O25" s="71">
        <v>83625902.946099997</v>
      </c>
      <c r="P25" s="71">
        <v>17807</v>
      </c>
      <c r="Q25" s="71">
        <v>16466</v>
      </c>
      <c r="R25" s="72">
        <v>8.1440544151585108</v>
      </c>
      <c r="S25" s="71">
        <v>13.421000814286501</v>
      </c>
      <c r="T25" s="71">
        <v>12.975099180128799</v>
      </c>
      <c r="U25" s="73">
        <v>3.3224171604483401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435204.25550000003</v>
      </c>
      <c r="E26" s="71">
        <v>482944.35200000001</v>
      </c>
      <c r="F26" s="72">
        <v>90.114783141723095</v>
      </c>
      <c r="G26" s="71">
        <v>446829.18819999998</v>
      </c>
      <c r="H26" s="72">
        <v>-2.6016502518176301</v>
      </c>
      <c r="I26" s="71">
        <v>94709.599600000001</v>
      </c>
      <c r="J26" s="72">
        <v>21.7621032889923</v>
      </c>
      <c r="K26" s="71">
        <v>87956.539499999999</v>
      </c>
      <c r="L26" s="72">
        <v>19.684600250561701</v>
      </c>
      <c r="M26" s="72">
        <v>7.6777237239989998E-2</v>
      </c>
      <c r="N26" s="71">
        <v>8244630.6289999997</v>
      </c>
      <c r="O26" s="71">
        <v>176210202.44569999</v>
      </c>
      <c r="P26" s="71">
        <v>32571</v>
      </c>
      <c r="Q26" s="71">
        <v>32869</v>
      </c>
      <c r="R26" s="72">
        <v>-0.90662934680093599</v>
      </c>
      <c r="S26" s="71">
        <v>13.361709972061</v>
      </c>
      <c r="T26" s="71">
        <v>13.6292714381332</v>
      </c>
      <c r="U26" s="73">
        <v>-2.0024492870420199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242732.92720000001</v>
      </c>
      <c r="E27" s="71">
        <v>228334.79089999999</v>
      </c>
      <c r="F27" s="72">
        <v>106.30571287154601</v>
      </c>
      <c r="G27" s="71">
        <v>177920.83100000001</v>
      </c>
      <c r="H27" s="72">
        <v>36.4274918432682</v>
      </c>
      <c r="I27" s="71">
        <v>67493.559699999998</v>
      </c>
      <c r="J27" s="72">
        <v>27.805687707291799</v>
      </c>
      <c r="K27" s="71">
        <v>-2743.5729000000001</v>
      </c>
      <c r="L27" s="72">
        <v>-1.5420189331287499</v>
      </c>
      <c r="M27" s="72">
        <v>-25.600607368588602</v>
      </c>
      <c r="N27" s="71">
        <v>4701906.6913000001</v>
      </c>
      <c r="O27" s="71">
        <v>69149043.884399995</v>
      </c>
      <c r="P27" s="71">
        <v>27490</v>
      </c>
      <c r="Q27" s="71">
        <v>27850</v>
      </c>
      <c r="R27" s="72">
        <v>-1.29263913824057</v>
      </c>
      <c r="S27" s="71">
        <v>8.8298627573663104</v>
      </c>
      <c r="T27" s="71">
        <v>8.5713064380610398</v>
      </c>
      <c r="U27" s="73">
        <v>2.9282031489059301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895546.27190000005</v>
      </c>
      <c r="E28" s="71">
        <v>974188.73439999996</v>
      </c>
      <c r="F28" s="72">
        <v>91.927389455141295</v>
      </c>
      <c r="G28" s="71">
        <v>845008.86659999995</v>
      </c>
      <c r="H28" s="72">
        <v>5.9806952681270298</v>
      </c>
      <c r="I28" s="71">
        <v>50865.5726</v>
      </c>
      <c r="J28" s="72">
        <v>5.6798374574306596</v>
      </c>
      <c r="K28" s="71">
        <v>29286.858700000001</v>
      </c>
      <c r="L28" s="72">
        <v>3.4658640704966102</v>
      </c>
      <c r="M28" s="72">
        <v>0.73680534061510705</v>
      </c>
      <c r="N28" s="71">
        <v>16647588.206599999</v>
      </c>
      <c r="O28" s="71">
        <v>245366142.79190001</v>
      </c>
      <c r="P28" s="71">
        <v>42254</v>
      </c>
      <c r="Q28" s="71">
        <v>41095</v>
      </c>
      <c r="R28" s="72">
        <v>2.82029443971286</v>
      </c>
      <c r="S28" s="71">
        <v>21.1943548989445</v>
      </c>
      <c r="T28" s="71">
        <v>20.7811718968244</v>
      </c>
      <c r="U28" s="73">
        <v>1.94949553355183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660861.71699999995</v>
      </c>
      <c r="E29" s="71">
        <v>652157.28209999995</v>
      </c>
      <c r="F29" s="72">
        <v>101.33471405424901</v>
      </c>
      <c r="G29" s="71">
        <v>603580.28119999997</v>
      </c>
      <c r="H29" s="72">
        <v>9.4902762042054594</v>
      </c>
      <c r="I29" s="71">
        <v>102570.3204</v>
      </c>
      <c r="J29" s="72">
        <v>15.5206933253179</v>
      </c>
      <c r="K29" s="71">
        <v>84365.807100000005</v>
      </c>
      <c r="L29" s="72">
        <v>13.9775618468299</v>
      </c>
      <c r="M29" s="72">
        <v>0.21578070459779899</v>
      </c>
      <c r="N29" s="71">
        <v>11913184.346100001</v>
      </c>
      <c r="O29" s="71">
        <v>181679210.40059999</v>
      </c>
      <c r="P29" s="71">
        <v>99599</v>
      </c>
      <c r="Q29" s="71">
        <v>101136</v>
      </c>
      <c r="R29" s="72">
        <v>-1.5197358012972599</v>
      </c>
      <c r="S29" s="71">
        <v>6.6352244199238903</v>
      </c>
      <c r="T29" s="71">
        <v>6.3771535229789604</v>
      </c>
      <c r="U29" s="73">
        <v>3.8894072093479299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943371.96860000002</v>
      </c>
      <c r="E30" s="71">
        <v>964836.62950000004</v>
      </c>
      <c r="F30" s="72">
        <v>97.775306176847394</v>
      </c>
      <c r="G30" s="71">
        <v>803122.49</v>
      </c>
      <c r="H30" s="72">
        <v>17.463024675102801</v>
      </c>
      <c r="I30" s="71">
        <v>119162.1863</v>
      </c>
      <c r="J30" s="72">
        <v>12.6315165455723</v>
      </c>
      <c r="K30" s="71">
        <v>88852.604900000006</v>
      </c>
      <c r="L30" s="72">
        <v>11.0633939413152</v>
      </c>
      <c r="M30" s="72">
        <v>0.341122035016443</v>
      </c>
      <c r="N30" s="71">
        <v>19099983.198899999</v>
      </c>
      <c r="O30" s="71">
        <v>332747990.9411</v>
      </c>
      <c r="P30" s="71">
        <v>72624</v>
      </c>
      <c r="Q30" s="71">
        <v>73476</v>
      </c>
      <c r="R30" s="72">
        <v>-1.15956230605913</v>
      </c>
      <c r="S30" s="71">
        <v>12.98981009859</v>
      </c>
      <c r="T30" s="71">
        <v>12.1946422423649</v>
      </c>
      <c r="U30" s="73">
        <v>6.1214740645935599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3253863.3122999999</v>
      </c>
      <c r="E31" s="71">
        <v>819322.26170000003</v>
      </c>
      <c r="F31" s="72">
        <v>397.14083998506402</v>
      </c>
      <c r="G31" s="71">
        <v>738373.21920000005</v>
      </c>
      <c r="H31" s="72">
        <v>340.68002843134502</v>
      </c>
      <c r="I31" s="71">
        <v>-149599.64449999999</v>
      </c>
      <c r="J31" s="72">
        <v>-4.59760076382112</v>
      </c>
      <c r="K31" s="71">
        <v>21615.713100000001</v>
      </c>
      <c r="L31" s="72">
        <v>2.9274779390590302</v>
      </c>
      <c r="M31" s="72">
        <v>-7.9208748195311696</v>
      </c>
      <c r="N31" s="71">
        <v>20266496.7918</v>
      </c>
      <c r="O31" s="71">
        <v>314481508.83240002</v>
      </c>
      <c r="P31" s="71">
        <v>54858</v>
      </c>
      <c r="Q31" s="71">
        <v>28236</v>
      </c>
      <c r="R31" s="72">
        <v>94.283892902677394</v>
      </c>
      <c r="S31" s="71">
        <v>59.314289844689903</v>
      </c>
      <c r="T31" s="71">
        <v>28.6523441670208</v>
      </c>
      <c r="U31" s="73">
        <v>51.694028130413699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88945.252800000002</v>
      </c>
      <c r="E32" s="71">
        <v>133408.89790000001</v>
      </c>
      <c r="F32" s="72">
        <v>66.671154773102998</v>
      </c>
      <c r="G32" s="71">
        <v>92821.140899999999</v>
      </c>
      <c r="H32" s="72">
        <v>-4.17565229474571</v>
      </c>
      <c r="I32" s="71">
        <v>23176.8305</v>
      </c>
      <c r="J32" s="72">
        <v>26.057411464234999</v>
      </c>
      <c r="K32" s="71">
        <v>25684.523399999998</v>
      </c>
      <c r="L32" s="72">
        <v>27.670984380240501</v>
      </c>
      <c r="M32" s="72">
        <v>-9.7634394882328002E-2</v>
      </c>
      <c r="N32" s="71">
        <v>1833269.2752</v>
      </c>
      <c r="O32" s="71">
        <v>34055760.328199998</v>
      </c>
      <c r="P32" s="71">
        <v>21675</v>
      </c>
      <c r="Q32" s="71">
        <v>19033</v>
      </c>
      <c r="R32" s="72">
        <v>13.881153785530399</v>
      </c>
      <c r="S32" s="71">
        <v>4.1035872110726599</v>
      </c>
      <c r="T32" s="71">
        <v>4.4564997057741804</v>
      </c>
      <c r="U32" s="73">
        <v>-8.6000973428627798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28.4955</v>
      </c>
      <c r="O33" s="71">
        <v>214.23429999999999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142329.32250000001</v>
      </c>
      <c r="E35" s="71">
        <v>146786.29980000001</v>
      </c>
      <c r="F35" s="72">
        <v>96.963628549753807</v>
      </c>
      <c r="G35" s="71">
        <v>119716.32090000001</v>
      </c>
      <c r="H35" s="72">
        <v>18.888821031251702</v>
      </c>
      <c r="I35" s="71">
        <v>18943.977299999999</v>
      </c>
      <c r="J35" s="72">
        <v>13.3099609885377</v>
      </c>
      <c r="K35" s="71">
        <v>10728.0658</v>
      </c>
      <c r="L35" s="72">
        <v>8.9612391354402199</v>
      </c>
      <c r="M35" s="72">
        <v>0.76583343662936898</v>
      </c>
      <c r="N35" s="71">
        <v>2808738.2763999999</v>
      </c>
      <c r="O35" s="71">
        <v>49100628.374799997</v>
      </c>
      <c r="P35" s="71">
        <v>10255</v>
      </c>
      <c r="Q35" s="71">
        <v>9910</v>
      </c>
      <c r="R35" s="72">
        <v>3.4813319878910201</v>
      </c>
      <c r="S35" s="71">
        <v>13.8790173086299</v>
      </c>
      <c r="T35" s="71">
        <v>13.3124676084763</v>
      </c>
      <c r="U35" s="73">
        <v>4.0820591800931902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65197.51</v>
      </c>
      <c r="E36" s="74"/>
      <c r="F36" s="74"/>
      <c r="G36" s="71">
        <v>1793.16</v>
      </c>
      <c r="H36" s="72">
        <v>3535.9003100671398</v>
      </c>
      <c r="I36" s="71">
        <v>4102.6499999999996</v>
      </c>
      <c r="J36" s="72">
        <v>6.2926482928565797</v>
      </c>
      <c r="K36" s="71">
        <v>126.49</v>
      </c>
      <c r="L36" s="72">
        <v>7.0540275268241599</v>
      </c>
      <c r="M36" s="72">
        <v>31.4345798086805</v>
      </c>
      <c r="N36" s="71">
        <v>1007314.72</v>
      </c>
      <c r="O36" s="71">
        <v>17118943.260000002</v>
      </c>
      <c r="P36" s="71">
        <v>57</v>
      </c>
      <c r="Q36" s="71">
        <v>32</v>
      </c>
      <c r="R36" s="72">
        <v>78.125</v>
      </c>
      <c r="S36" s="71">
        <v>1143.8159649122799</v>
      </c>
      <c r="T36" s="71">
        <v>1193.2428124999999</v>
      </c>
      <c r="U36" s="73">
        <v>-4.3212237898349004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97791.47</v>
      </c>
      <c r="E37" s="71">
        <v>116035.88129999999</v>
      </c>
      <c r="F37" s="72">
        <v>84.276922710802907</v>
      </c>
      <c r="G37" s="71">
        <v>213636.82</v>
      </c>
      <c r="H37" s="72">
        <v>-54.225367144109299</v>
      </c>
      <c r="I37" s="71">
        <v>-9111.1299999999992</v>
      </c>
      <c r="J37" s="72">
        <v>-9.3168964532387104</v>
      </c>
      <c r="K37" s="71">
        <v>-20620.849999999999</v>
      </c>
      <c r="L37" s="72">
        <v>-9.6522921470184802</v>
      </c>
      <c r="M37" s="72">
        <v>-0.55815933872754997</v>
      </c>
      <c r="N37" s="71">
        <v>4723349.57</v>
      </c>
      <c r="O37" s="71">
        <v>121976063.42</v>
      </c>
      <c r="P37" s="71">
        <v>62</v>
      </c>
      <c r="Q37" s="71">
        <v>57</v>
      </c>
      <c r="R37" s="72">
        <v>8.7719298245614095</v>
      </c>
      <c r="S37" s="71">
        <v>1577.2817741935501</v>
      </c>
      <c r="T37" s="71">
        <v>2266.7271929824601</v>
      </c>
      <c r="U37" s="73">
        <v>-43.710986208625599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5117.09</v>
      </c>
      <c r="E38" s="71">
        <v>94762.375899999999</v>
      </c>
      <c r="F38" s="72">
        <v>5.3999173737474901</v>
      </c>
      <c r="G38" s="71">
        <v>16492.310000000001</v>
      </c>
      <c r="H38" s="72">
        <v>-68.972872811631603</v>
      </c>
      <c r="I38" s="71">
        <v>1164.96</v>
      </c>
      <c r="J38" s="72">
        <v>22.766064306080199</v>
      </c>
      <c r="K38" s="71">
        <v>1111.1099999999999</v>
      </c>
      <c r="L38" s="72">
        <v>6.7371399155121399</v>
      </c>
      <c r="M38" s="72">
        <v>4.8465048465047997E-2</v>
      </c>
      <c r="N38" s="71">
        <v>1687676.37</v>
      </c>
      <c r="O38" s="71">
        <v>121009897.06999999</v>
      </c>
      <c r="P38" s="71">
        <v>7</v>
      </c>
      <c r="Q38" s="71">
        <v>7</v>
      </c>
      <c r="R38" s="72">
        <v>0</v>
      </c>
      <c r="S38" s="71">
        <v>731.012857142857</v>
      </c>
      <c r="T38" s="71">
        <v>1409.64857142857</v>
      </c>
      <c r="U38" s="73">
        <v>-92.834990199507999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39664.160000000003</v>
      </c>
      <c r="E39" s="71">
        <v>74962.888999999996</v>
      </c>
      <c r="F39" s="72">
        <v>52.911728095217903</v>
      </c>
      <c r="G39" s="71">
        <v>59311.16</v>
      </c>
      <c r="H39" s="72">
        <v>-33.125300533660102</v>
      </c>
      <c r="I39" s="71">
        <v>-8280.34</v>
      </c>
      <c r="J39" s="72">
        <v>-20.8761259535056</v>
      </c>
      <c r="K39" s="71">
        <v>-6426.57</v>
      </c>
      <c r="L39" s="72">
        <v>-10.8353470072074</v>
      </c>
      <c r="M39" s="72">
        <v>0.28845402757614103</v>
      </c>
      <c r="N39" s="71">
        <v>3292930.69</v>
      </c>
      <c r="O39" s="71">
        <v>84549959.019999996</v>
      </c>
      <c r="P39" s="71">
        <v>33</v>
      </c>
      <c r="Q39" s="71">
        <v>40</v>
      </c>
      <c r="R39" s="72">
        <v>-17.5</v>
      </c>
      <c r="S39" s="71">
        <v>1201.94424242424</v>
      </c>
      <c r="T39" s="71">
        <v>1312.6724999999999</v>
      </c>
      <c r="U39" s="73">
        <v>-9.2124288022234708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-3.99</v>
      </c>
      <c r="E40" s="74"/>
      <c r="F40" s="74"/>
      <c r="G40" s="71">
        <v>0.27</v>
      </c>
      <c r="H40" s="72">
        <v>-1577.7777777777801</v>
      </c>
      <c r="I40" s="71">
        <v>-3.05</v>
      </c>
      <c r="J40" s="72">
        <v>76.441102756892207</v>
      </c>
      <c r="K40" s="71">
        <v>0.24</v>
      </c>
      <c r="L40" s="72">
        <v>88.8888888888889</v>
      </c>
      <c r="M40" s="72">
        <v>-13.7083333333333</v>
      </c>
      <c r="N40" s="71">
        <v>15.93</v>
      </c>
      <c r="O40" s="71">
        <v>4112.59</v>
      </c>
      <c r="P40" s="71">
        <v>71</v>
      </c>
      <c r="Q40" s="74"/>
      <c r="R40" s="74"/>
      <c r="S40" s="71">
        <v>-5.6197183098592E-2</v>
      </c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97766.666400000002</v>
      </c>
      <c r="E41" s="71">
        <v>80334.274000000005</v>
      </c>
      <c r="F41" s="72">
        <v>121.69981943198999</v>
      </c>
      <c r="G41" s="71">
        <v>230979.40169999999</v>
      </c>
      <c r="H41" s="72">
        <v>-57.672993487540097</v>
      </c>
      <c r="I41" s="71">
        <v>7273.6608999999999</v>
      </c>
      <c r="J41" s="72">
        <v>7.4398168290209803</v>
      </c>
      <c r="K41" s="71">
        <v>13885.421</v>
      </c>
      <c r="L41" s="72">
        <v>6.0115408117796703</v>
      </c>
      <c r="M41" s="72">
        <v>-0.476165620041337</v>
      </c>
      <c r="N41" s="71">
        <v>3264764.1035000002</v>
      </c>
      <c r="O41" s="71">
        <v>53025839.972000003</v>
      </c>
      <c r="P41" s="71">
        <v>207</v>
      </c>
      <c r="Q41" s="71">
        <v>217</v>
      </c>
      <c r="R41" s="72">
        <v>-4.6082949308755801</v>
      </c>
      <c r="S41" s="71">
        <v>472.30273623188401</v>
      </c>
      <c r="T41" s="71">
        <v>586.96679447004601</v>
      </c>
      <c r="U41" s="73">
        <v>-24.277661220634101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215277.5545</v>
      </c>
      <c r="E42" s="71">
        <v>251387.5638</v>
      </c>
      <c r="F42" s="72">
        <v>85.635721690382198</v>
      </c>
      <c r="G42" s="71">
        <v>292095.7219</v>
      </c>
      <c r="H42" s="72">
        <v>-26.298970385570701</v>
      </c>
      <c r="I42" s="71">
        <v>14215.136399999999</v>
      </c>
      <c r="J42" s="72">
        <v>6.6031669827427404</v>
      </c>
      <c r="K42" s="71">
        <v>19371.1852</v>
      </c>
      <c r="L42" s="72">
        <v>6.63179353466594</v>
      </c>
      <c r="M42" s="72">
        <v>-0.26617105493369603</v>
      </c>
      <c r="N42" s="71">
        <v>5681990.9851000002</v>
      </c>
      <c r="O42" s="71">
        <v>131679017.1205</v>
      </c>
      <c r="P42" s="71">
        <v>1261</v>
      </c>
      <c r="Q42" s="71">
        <v>1302</v>
      </c>
      <c r="R42" s="72">
        <v>-3.1490015360983099</v>
      </c>
      <c r="S42" s="71">
        <v>170.71971015067399</v>
      </c>
      <c r="T42" s="71">
        <v>178.15775230414701</v>
      </c>
      <c r="U42" s="73">
        <v>-4.3568737007043197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39711.980000000003</v>
      </c>
      <c r="E43" s="71">
        <v>48357.961600000002</v>
      </c>
      <c r="F43" s="72">
        <v>82.120872522467906</v>
      </c>
      <c r="G43" s="71">
        <v>68919.69</v>
      </c>
      <c r="H43" s="72">
        <v>-42.379340359772399</v>
      </c>
      <c r="I43" s="71">
        <v>1380.33</v>
      </c>
      <c r="J43" s="72">
        <v>3.4758528786527401</v>
      </c>
      <c r="K43" s="71">
        <v>-9228.2000000000007</v>
      </c>
      <c r="L43" s="72">
        <v>-13.3897874468095</v>
      </c>
      <c r="M43" s="72">
        <v>-1.1495773823714299</v>
      </c>
      <c r="N43" s="71">
        <v>2194941.3199999998</v>
      </c>
      <c r="O43" s="71">
        <v>54569937.640000001</v>
      </c>
      <c r="P43" s="71">
        <v>41</v>
      </c>
      <c r="Q43" s="71">
        <v>42</v>
      </c>
      <c r="R43" s="72">
        <v>-2.38095238095238</v>
      </c>
      <c r="S43" s="71">
        <v>968.58487804877996</v>
      </c>
      <c r="T43" s="71">
        <v>1095.5233333333299</v>
      </c>
      <c r="U43" s="73">
        <v>-13.1055582387649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19778.650000000001</v>
      </c>
      <c r="E44" s="71">
        <v>9877.4487000000008</v>
      </c>
      <c r="F44" s="72">
        <v>200.240473028222</v>
      </c>
      <c r="G44" s="71">
        <v>30414.29</v>
      </c>
      <c r="H44" s="72">
        <v>-34.969220060701701</v>
      </c>
      <c r="I44" s="71">
        <v>2892.01</v>
      </c>
      <c r="J44" s="72">
        <v>14.621877630677499</v>
      </c>
      <c r="K44" s="71">
        <v>834.13</v>
      </c>
      <c r="L44" s="72">
        <v>2.7425595008135999</v>
      </c>
      <c r="M44" s="72">
        <v>2.4670974548331799</v>
      </c>
      <c r="N44" s="71">
        <v>955311.67</v>
      </c>
      <c r="O44" s="71">
        <v>21799732.920000002</v>
      </c>
      <c r="P44" s="71">
        <v>26</v>
      </c>
      <c r="Q44" s="71">
        <v>42</v>
      </c>
      <c r="R44" s="72">
        <v>-38.095238095238102</v>
      </c>
      <c r="S44" s="71">
        <v>760.71730769230805</v>
      </c>
      <c r="T44" s="71">
        <v>881.54309523809502</v>
      </c>
      <c r="U44" s="73">
        <v>-15.883139022079201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12543.3781</v>
      </c>
      <c r="E45" s="77"/>
      <c r="F45" s="77"/>
      <c r="G45" s="76">
        <v>11407.0882</v>
      </c>
      <c r="H45" s="78">
        <v>9.9612616302905401</v>
      </c>
      <c r="I45" s="76">
        <v>1439.2867000000001</v>
      </c>
      <c r="J45" s="78">
        <v>11.4744743284108</v>
      </c>
      <c r="K45" s="76">
        <v>1135.8655000000001</v>
      </c>
      <c r="L45" s="78">
        <v>9.9575411365715603</v>
      </c>
      <c r="M45" s="78">
        <v>0.267127754122297</v>
      </c>
      <c r="N45" s="76">
        <v>334945.80040000001</v>
      </c>
      <c r="O45" s="76">
        <v>7093015.7609000001</v>
      </c>
      <c r="P45" s="76">
        <v>17</v>
      </c>
      <c r="Q45" s="76">
        <v>21</v>
      </c>
      <c r="R45" s="78">
        <v>-19.047619047619001</v>
      </c>
      <c r="S45" s="76">
        <v>737.84577058823504</v>
      </c>
      <c r="T45" s="76">
        <v>1078.1585619047601</v>
      </c>
      <c r="U45" s="79">
        <v>-46.122483164092401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56305</v>
      </c>
      <c r="D2" s="32">
        <v>465787.18917008501</v>
      </c>
      <c r="E2" s="32">
        <v>328651.58371794899</v>
      </c>
      <c r="F2" s="32">
        <v>137135.60545213701</v>
      </c>
      <c r="G2" s="32">
        <v>328651.58371794899</v>
      </c>
      <c r="H2" s="32">
        <v>0.29441686813344398</v>
      </c>
    </row>
    <row r="3" spans="1:8" ht="14.25" x14ac:dyDescent="0.2">
      <c r="A3" s="32">
        <v>2</v>
      </c>
      <c r="B3" s="33">
        <v>13</v>
      </c>
      <c r="C3" s="32">
        <v>7073</v>
      </c>
      <c r="D3" s="32">
        <v>64618.411359291997</v>
      </c>
      <c r="E3" s="32">
        <v>49052.324995227304</v>
      </c>
      <c r="F3" s="32">
        <v>15566.0863640647</v>
      </c>
      <c r="G3" s="32">
        <v>49052.324995227304</v>
      </c>
      <c r="H3" s="32">
        <v>0.240892433543654</v>
      </c>
    </row>
    <row r="4" spans="1:8" ht="14.25" x14ac:dyDescent="0.2">
      <c r="A4" s="32">
        <v>3</v>
      </c>
      <c r="B4" s="33">
        <v>14</v>
      </c>
      <c r="C4" s="32">
        <v>89544</v>
      </c>
      <c r="D4" s="32">
        <v>86104.468629914496</v>
      </c>
      <c r="E4" s="32">
        <v>59728.765770085498</v>
      </c>
      <c r="F4" s="32">
        <v>26375.7028598291</v>
      </c>
      <c r="G4" s="32">
        <v>59728.765770085498</v>
      </c>
      <c r="H4" s="32">
        <v>0.306322114049556</v>
      </c>
    </row>
    <row r="5" spans="1:8" ht="14.25" x14ac:dyDescent="0.2">
      <c r="A5" s="32">
        <v>4</v>
      </c>
      <c r="B5" s="33">
        <v>15</v>
      </c>
      <c r="C5" s="32">
        <v>2648</v>
      </c>
      <c r="D5" s="32">
        <v>40989.201602564099</v>
      </c>
      <c r="E5" s="32">
        <v>30570.987817093999</v>
      </c>
      <c r="F5" s="32">
        <v>10418.2137854701</v>
      </c>
      <c r="G5" s="32">
        <v>30570.987817093999</v>
      </c>
      <c r="H5" s="32">
        <v>0.25416971734375898</v>
      </c>
    </row>
    <row r="6" spans="1:8" ht="14.25" x14ac:dyDescent="0.2">
      <c r="A6" s="32">
        <v>5</v>
      </c>
      <c r="B6" s="33">
        <v>16</v>
      </c>
      <c r="C6" s="32">
        <v>2269</v>
      </c>
      <c r="D6" s="32">
        <v>84338.4137564103</v>
      </c>
      <c r="E6" s="32">
        <v>63568.270668376099</v>
      </c>
      <c r="F6" s="32">
        <v>20770.143088034201</v>
      </c>
      <c r="G6" s="32">
        <v>63568.270668376099</v>
      </c>
      <c r="H6" s="32">
        <v>0.24627144574977899</v>
      </c>
    </row>
    <row r="7" spans="1:8" ht="14.25" x14ac:dyDescent="0.2">
      <c r="A7" s="32">
        <v>6</v>
      </c>
      <c r="B7" s="33">
        <v>17</v>
      </c>
      <c r="C7" s="32">
        <v>11415</v>
      </c>
      <c r="D7" s="32">
        <v>171578.56013589699</v>
      </c>
      <c r="E7" s="32">
        <v>117379.684980342</v>
      </c>
      <c r="F7" s="32">
        <v>54198.875155555601</v>
      </c>
      <c r="G7" s="32">
        <v>117379.684980342</v>
      </c>
      <c r="H7" s="32">
        <v>0.31588372762090899</v>
      </c>
    </row>
    <row r="8" spans="1:8" ht="14.25" x14ac:dyDescent="0.2">
      <c r="A8" s="32">
        <v>7</v>
      </c>
      <c r="B8" s="33">
        <v>18</v>
      </c>
      <c r="C8" s="32">
        <v>43601</v>
      </c>
      <c r="D8" s="32">
        <v>92455.464283760695</v>
      </c>
      <c r="E8" s="32">
        <v>72170.483976923104</v>
      </c>
      <c r="F8" s="32">
        <v>20284.980306837599</v>
      </c>
      <c r="G8" s="32">
        <v>72170.483976923104</v>
      </c>
      <c r="H8" s="32">
        <v>0.219402719611896</v>
      </c>
    </row>
    <row r="9" spans="1:8" ht="14.25" x14ac:dyDescent="0.2">
      <c r="A9" s="32">
        <v>8</v>
      </c>
      <c r="B9" s="33">
        <v>19</v>
      </c>
      <c r="C9" s="32">
        <v>16883</v>
      </c>
      <c r="D9" s="32">
        <v>51902.290982051301</v>
      </c>
      <c r="E9" s="32">
        <v>41189.359383760697</v>
      </c>
      <c r="F9" s="32">
        <v>10712.931598290599</v>
      </c>
      <c r="G9" s="32">
        <v>41189.359383760697</v>
      </c>
      <c r="H9" s="32">
        <v>0.20640575580749099</v>
      </c>
    </row>
    <row r="10" spans="1:8" ht="14.25" x14ac:dyDescent="0.2">
      <c r="A10" s="32">
        <v>9</v>
      </c>
      <c r="B10" s="33">
        <v>21</v>
      </c>
      <c r="C10" s="32">
        <v>167346</v>
      </c>
      <c r="D10" s="32">
        <v>688035.631450427</v>
      </c>
      <c r="E10" s="32">
        <v>663513.40807777795</v>
      </c>
      <c r="F10" s="32">
        <v>24522.223372649602</v>
      </c>
      <c r="G10" s="32">
        <v>663513.40807777795</v>
      </c>
      <c r="H10" s="35">
        <v>3.5640920690335497E-2</v>
      </c>
    </row>
    <row r="11" spans="1:8" ht="14.25" x14ac:dyDescent="0.2">
      <c r="A11" s="32">
        <v>10</v>
      </c>
      <c r="B11" s="33">
        <v>22</v>
      </c>
      <c r="C11" s="32">
        <v>54269.858999999997</v>
      </c>
      <c r="D11" s="32">
        <v>782917.19895982905</v>
      </c>
      <c r="E11" s="32">
        <v>681118.39397350396</v>
      </c>
      <c r="F11" s="32">
        <v>101798.80498632501</v>
      </c>
      <c r="G11" s="32">
        <v>681118.39397350396</v>
      </c>
      <c r="H11" s="32">
        <v>0.13002499513559401</v>
      </c>
    </row>
    <row r="12" spans="1:8" ht="14.25" x14ac:dyDescent="0.2">
      <c r="A12" s="32">
        <v>11</v>
      </c>
      <c r="B12" s="33">
        <v>23</v>
      </c>
      <c r="C12" s="32">
        <v>122855.44100000001</v>
      </c>
      <c r="D12" s="32">
        <v>1122017.2923350399</v>
      </c>
      <c r="E12" s="32">
        <v>971312.41665726504</v>
      </c>
      <c r="F12" s="32">
        <v>150704.87567777801</v>
      </c>
      <c r="G12" s="32">
        <v>971312.41665726504</v>
      </c>
      <c r="H12" s="32">
        <v>0.13431600092735099</v>
      </c>
    </row>
    <row r="13" spans="1:8" ht="14.25" x14ac:dyDescent="0.2">
      <c r="A13" s="32">
        <v>12</v>
      </c>
      <c r="B13" s="33">
        <v>24</v>
      </c>
      <c r="C13" s="32">
        <v>18704</v>
      </c>
      <c r="D13" s="32">
        <v>416738.80007350398</v>
      </c>
      <c r="E13" s="32">
        <v>387906.50463333301</v>
      </c>
      <c r="F13" s="32">
        <v>28832.295440170899</v>
      </c>
      <c r="G13" s="32">
        <v>387906.50463333301</v>
      </c>
      <c r="H13" s="32">
        <v>6.9185531644966797E-2</v>
      </c>
    </row>
    <row r="14" spans="1:8" ht="14.25" x14ac:dyDescent="0.2">
      <c r="A14" s="32">
        <v>13</v>
      </c>
      <c r="B14" s="33">
        <v>25</v>
      </c>
      <c r="C14" s="32">
        <v>71760</v>
      </c>
      <c r="D14" s="32">
        <v>891321.05160000001</v>
      </c>
      <c r="E14" s="32">
        <v>820179.87699999998</v>
      </c>
      <c r="F14" s="32">
        <v>71141.174599999998</v>
      </c>
      <c r="G14" s="32">
        <v>820179.87699999998</v>
      </c>
      <c r="H14" s="32">
        <v>7.9815431793398506E-2</v>
      </c>
    </row>
    <row r="15" spans="1:8" ht="14.25" x14ac:dyDescent="0.2">
      <c r="A15" s="32">
        <v>14</v>
      </c>
      <c r="B15" s="33">
        <v>26</v>
      </c>
      <c r="C15" s="32">
        <v>48578</v>
      </c>
      <c r="D15" s="32">
        <v>288852.88732328097</v>
      </c>
      <c r="E15" s="32">
        <v>250704.08436746101</v>
      </c>
      <c r="F15" s="32">
        <v>38148.802955820298</v>
      </c>
      <c r="G15" s="32">
        <v>250704.08436746101</v>
      </c>
      <c r="H15" s="32">
        <v>0.13207000736373001</v>
      </c>
    </row>
    <row r="16" spans="1:8" ht="14.25" x14ac:dyDescent="0.2">
      <c r="A16" s="32">
        <v>15</v>
      </c>
      <c r="B16" s="33">
        <v>27</v>
      </c>
      <c r="C16" s="32">
        <v>137436.72899999999</v>
      </c>
      <c r="D16" s="32">
        <v>1036645.80763333</v>
      </c>
      <c r="E16" s="32">
        <v>910773.7953</v>
      </c>
      <c r="F16" s="32">
        <v>125872.012333333</v>
      </c>
      <c r="G16" s="32">
        <v>910773.7953</v>
      </c>
      <c r="H16" s="32">
        <v>0.12142239075919301</v>
      </c>
    </row>
    <row r="17" spans="1:8" ht="14.25" x14ac:dyDescent="0.2">
      <c r="A17" s="32">
        <v>16</v>
      </c>
      <c r="B17" s="33">
        <v>29</v>
      </c>
      <c r="C17" s="32">
        <v>163456</v>
      </c>
      <c r="D17" s="32">
        <v>2152523.0368606802</v>
      </c>
      <c r="E17" s="32">
        <v>1925789.84958205</v>
      </c>
      <c r="F17" s="32">
        <v>226733.18727863199</v>
      </c>
      <c r="G17" s="32">
        <v>1925789.84958205</v>
      </c>
      <c r="H17" s="32">
        <v>0.105333686746186</v>
      </c>
    </row>
    <row r="18" spans="1:8" ht="14.25" x14ac:dyDescent="0.2">
      <c r="A18" s="32">
        <v>17</v>
      </c>
      <c r="B18" s="33">
        <v>31</v>
      </c>
      <c r="C18" s="32">
        <v>22601.327000000001</v>
      </c>
      <c r="D18" s="32">
        <v>210504.412363104</v>
      </c>
      <c r="E18" s="32">
        <v>180291.539218875</v>
      </c>
      <c r="F18" s="32">
        <v>30212.873144228801</v>
      </c>
      <c r="G18" s="32">
        <v>180291.539218875</v>
      </c>
      <c r="H18" s="32">
        <v>0.14352608007149001</v>
      </c>
    </row>
    <row r="19" spans="1:8" ht="14.25" x14ac:dyDescent="0.2">
      <c r="A19" s="32">
        <v>18</v>
      </c>
      <c r="B19" s="33">
        <v>32</v>
      </c>
      <c r="C19" s="32">
        <v>18685.379000000001</v>
      </c>
      <c r="D19" s="32">
        <v>238987.76133261499</v>
      </c>
      <c r="E19" s="32">
        <v>219754.353101246</v>
      </c>
      <c r="F19" s="32">
        <v>19233.4082313691</v>
      </c>
      <c r="G19" s="32">
        <v>219754.353101246</v>
      </c>
      <c r="H19" s="32">
        <v>8.0478632563115493E-2</v>
      </c>
    </row>
    <row r="20" spans="1:8" ht="14.25" x14ac:dyDescent="0.2">
      <c r="A20" s="32">
        <v>19</v>
      </c>
      <c r="B20" s="33">
        <v>33</v>
      </c>
      <c r="C20" s="32">
        <v>27083.735000000001</v>
      </c>
      <c r="D20" s="32">
        <v>435204.16441711702</v>
      </c>
      <c r="E20" s="32">
        <v>340494.64026051498</v>
      </c>
      <c r="F20" s="32">
        <v>94709.524156601998</v>
      </c>
      <c r="G20" s="32">
        <v>340494.64026051498</v>
      </c>
      <c r="H20" s="32">
        <v>0.217620905083594</v>
      </c>
    </row>
    <row r="21" spans="1:8" ht="14.25" x14ac:dyDescent="0.2">
      <c r="A21" s="32">
        <v>20</v>
      </c>
      <c r="B21" s="33">
        <v>34</v>
      </c>
      <c r="C21" s="32">
        <v>48856.737999999998</v>
      </c>
      <c r="D21" s="32">
        <v>242732.792180402</v>
      </c>
      <c r="E21" s="32">
        <v>175239.33761197701</v>
      </c>
      <c r="F21" s="32">
        <v>67493.454568424902</v>
      </c>
      <c r="G21" s="32">
        <v>175239.33761197701</v>
      </c>
      <c r="H21" s="32">
        <v>0.27805659862497201</v>
      </c>
    </row>
    <row r="22" spans="1:8" ht="14.25" x14ac:dyDescent="0.2">
      <c r="A22" s="32">
        <v>21</v>
      </c>
      <c r="B22" s="33">
        <v>35</v>
      </c>
      <c r="C22" s="32">
        <v>30939.804</v>
      </c>
      <c r="D22" s="32">
        <v>895546.27135132696</v>
      </c>
      <c r="E22" s="32">
        <v>844680.71193539805</v>
      </c>
      <c r="F22" s="32">
        <v>50865.559415929201</v>
      </c>
      <c r="G22" s="32">
        <v>844680.71193539805</v>
      </c>
      <c r="H22" s="32">
        <v>5.6798359887285398E-2</v>
      </c>
    </row>
    <row r="23" spans="1:8" ht="14.25" x14ac:dyDescent="0.2">
      <c r="A23" s="32">
        <v>22</v>
      </c>
      <c r="B23" s="33">
        <v>36</v>
      </c>
      <c r="C23" s="32">
        <v>133808.774</v>
      </c>
      <c r="D23" s="32">
        <v>660861.71787964599</v>
      </c>
      <c r="E23" s="32">
        <v>558291.41516441596</v>
      </c>
      <c r="F23" s="32">
        <v>102570.30271523001</v>
      </c>
      <c r="G23" s="32">
        <v>558291.41516441596</v>
      </c>
      <c r="H23" s="32">
        <v>0.155206906286422</v>
      </c>
    </row>
    <row r="24" spans="1:8" ht="14.25" x14ac:dyDescent="0.2">
      <c r="A24" s="32">
        <v>23</v>
      </c>
      <c r="B24" s="33">
        <v>37</v>
      </c>
      <c r="C24" s="32">
        <v>125802.083</v>
      </c>
      <c r="D24" s="32">
        <v>943371.99415309704</v>
      </c>
      <c r="E24" s="32">
        <v>824209.764064088</v>
      </c>
      <c r="F24" s="32">
        <v>119162.23008901</v>
      </c>
      <c r="G24" s="32">
        <v>824209.764064088</v>
      </c>
      <c r="H24" s="32">
        <v>0.126315208451769</v>
      </c>
    </row>
    <row r="25" spans="1:8" ht="14.25" x14ac:dyDescent="0.2">
      <c r="A25" s="32">
        <v>24</v>
      </c>
      <c r="B25" s="33">
        <v>38</v>
      </c>
      <c r="C25" s="32">
        <v>816613.25800000003</v>
      </c>
      <c r="D25" s="32">
        <v>3253864.3800840699</v>
      </c>
      <c r="E25" s="32">
        <v>3403462.52676991</v>
      </c>
      <c r="F25" s="32">
        <v>-149598.146685841</v>
      </c>
      <c r="G25" s="32">
        <v>3403462.52676991</v>
      </c>
      <c r="H25" s="32">
        <v>-4.5975532232224003E-2</v>
      </c>
    </row>
    <row r="26" spans="1:8" ht="14.25" x14ac:dyDescent="0.2">
      <c r="A26" s="32">
        <v>25</v>
      </c>
      <c r="B26" s="33">
        <v>39</v>
      </c>
      <c r="C26" s="32">
        <v>73835.194000000003</v>
      </c>
      <c r="D26" s="32">
        <v>88945.227739255701</v>
      </c>
      <c r="E26" s="32">
        <v>65768.423707968206</v>
      </c>
      <c r="F26" s="32">
        <v>23176.804031287498</v>
      </c>
      <c r="G26" s="32">
        <v>65768.423707968206</v>
      </c>
      <c r="H26" s="32">
        <v>0.26057389047595297</v>
      </c>
    </row>
    <row r="27" spans="1:8" ht="14.25" x14ac:dyDescent="0.2">
      <c r="A27" s="32">
        <v>26</v>
      </c>
      <c r="B27" s="33">
        <v>42</v>
      </c>
      <c r="C27" s="32">
        <v>7880.7030000000004</v>
      </c>
      <c r="D27" s="32">
        <v>142329.32339999999</v>
      </c>
      <c r="E27" s="32">
        <v>123385.342</v>
      </c>
      <c r="F27" s="32">
        <v>18943.981400000001</v>
      </c>
      <c r="G27" s="32">
        <v>123385.342</v>
      </c>
      <c r="H27" s="32">
        <v>0.13309963785017201</v>
      </c>
    </row>
    <row r="28" spans="1:8" ht="14.25" x14ac:dyDescent="0.2">
      <c r="A28" s="32">
        <v>27</v>
      </c>
      <c r="B28" s="33">
        <v>75</v>
      </c>
      <c r="C28" s="32">
        <v>1006</v>
      </c>
      <c r="D28" s="32">
        <v>97766.666666666701</v>
      </c>
      <c r="E28" s="32">
        <v>90493.004273504295</v>
      </c>
      <c r="F28" s="32">
        <v>7273.6623931623899</v>
      </c>
      <c r="G28" s="32">
        <v>90493.004273504295</v>
      </c>
      <c r="H28" s="32">
        <v>7.4398183359997205E-2</v>
      </c>
    </row>
    <row r="29" spans="1:8" ht="14.25" x14ac:dyDescent="0.2">
      <c r="A29" s="32">
        <v>28</v>
      </c>
      <c r="B29" s="33">
        <v>76</v>
      </c>
      <c r="C29" s="32">
        <v>1349</v>
      </c>
      <c r="D29" s="32">
        <v>215277.54969572599</v>
      </c>
      <c r="E29" s="32">
        <v>201062.418405128</v>
      </c>
      <c r="F29" s="32">
        <v>14215.1312905983</v>
      </c>
      <c r="G29" s="32">
        <v>201062.418405128</v>
      </c>
      <c r="H29" s="32">
        <v>6.6031647567012797E-2</v>
      </c>
    </row>
    <row r="30" spans="1:8" ht="14.25" x14ac:dyDescent="0.2">
      <c r="A30" s="32">
        <v>29</v>
      </c>
      <c r="B30" s="33">
        <v>99</v>
      </c>
      <c r="C30" s="32">
        <v>17</v>
      </c>
      <c r="D30" s="32">
        <v>12543.377959307199</v>
      </c>
      <c r="E30" s="32">
        <v>11104.091294153201</v>
      </c>
      <c r="F30" s="32">
        <v>1439.28666515392</v>
      </c>
      <c r="G30" s="32">
        <v>11104.091294153201</v>
      </c>
      <c r="H30" s="32">
        <v>0.114744741793097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53</v>
      </c>
      <c r="D32" s="37">
        <v>65197.51</v>
      </c>
      <c r="E32" s="37">
        <v>61094.86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44</v>
      </c>
      <c r="D33" s="37">
        <v>97791.47</v>
      </c>
      <c r="E33" s="37">
        <v>106902.6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3</v>
      </c>
      <c r="D34" s="37">
        <v>5117.09</v>
      </c>
      <c r="E34" s="37">
        <v>3952.13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27</v>
      </c>
      <c r="D35" s="37">
        <v>39664.160000000003</v>
      </c>
      <c r="E35" s="37">
        <v>47944.5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-148</v>
      </c>
      <c r="D36" s="37">
        <v>-3.99</v>
      </c>
      <c r="E36" s="37">
        <v>-0.94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35</v>
      </c>
      <c r="D37" s="37">
        <v>39711.980000000003</v>
      </c>
      <c r="E37" s="37">
        <v>38331.65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25</v>
      </c>
      <c r="D38" s="37">
        <v>19778.650000000001</v>
      </c>
      <c r="E38" s="37">
        <v>16886.64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2015-09-18T00:26:40Z</dcterms:modified>
</cp:coreProperties>
</file>