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<sst xmlns="http://schemas.openxmlformats.org/spreadsheetml/2006/main" count="117" uniqueCount="75">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</sst>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28510351.249300007</v>
      </c>
      <c r="F3" s="25">
        <f>RA!I7</f>
        <v>2153388.8791</v>
      </c>
      <c r="G3" s="16">
        <f>SUM(G4:G40)</f>
        <v>26356962.370199997</v>
      </c>
      <c r="H3" s="27">
        <f>RA!J7</f>
        <v>7.5530071877065001</v>
      </c>
      <c r="I3" s="20">
        <f>SUM(I4:I40)</f>
        <v>28510359.273618657</v>
      </c>
      <c r="J3" s="21">
        <f>SUM(J4:J40)</f>
        <v>26356962.297603786</v>
      </c>
      <c r="K3" s="22">
        <f>E3-I3</f>
        <v>-8.0243186503648758</v>
      </c>
      <c r="L3" s="22">
        <f>G3-J3</f>
        <v>7.2596210986375809E-2</v>
      </c>
    </row>
    <row r="4" spans="1:13" x14ac:dyDescent="0.15">
      <c r="A4" s="44">
        <f>RA!A8</f>
        <v>42267</v>
      </c>
      <c r="B4" s="12">
        <v>12</v>
      </c>
      <c r="C4" s="42" t="s">
        <v>6</v>
      </c>
      <c r="D4" s="42"/>
      <c r="E4" s="15">
        <f>VLOOKUP(C4,RA!B8:D36,3,0)</f>
        <v>701629.35340000002</v>
      </c>
      <c r="F4" s="25">
        <f>VLOOKUP(C4,RA!B8:I39,8,0)</f>
        <v>190258.38070000001</v>
      </c>
      <c r="G4" s="16">
        <f t="shared" ref="G4:G40" si="0">E4-F4</f>
        <v>511370.97270000004</v>
      </c>
      <c r="H4" s="27">
        <f>RA!J8</f>
        <v>27.1166506614973</v>
      </c>
      <c r="I4" s="20">
        <f>VLOOKUP(B4,RMS!B:D,3,FALSE)</f>
        <v>701630.38657094003</v>
      </c>
      <c r="J4" s="21">
        <f>VLOOKUP(B4,RMS!B:E,4,FALSE)</f>
        <v>511370.99315897399</v>
      </c>
      <c r="K4" s="22">
        <f t="shared" ref="K4:K40" si="1">E4-I4</f>
        <v>-1.0331709400052205</v>
      </c>
      <c r="L4" s="22">
        <f t="shared" ref="L4:L40" si="2">G4-J4</f>
        <v>-2.0458973944187164E-2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143594.3548</v>
      </c>
      <c r="F5" s="25">
        <f>VLOOKUP(C5,RA!B9:I40,8,0)</f>
        <v>33904.824099999998</v>
      </c>
      <c r="G5" s="16">
        <f t="shared" si="0"/>
        <v>109689.5307</v>
      </c>
      <c r="H5" s="27">
        <f>RA!J9</f>
        <v>23.611529956886599</v>
      </c>
      <c r="I5" s="20">
        <f>VLOOKUP(B5,RMS!B:D,3,FALSE)</f>
        <v>143594.45283437701</v>
      </c>
      <c r="J5" s="21">
        <f>VLOOKUP(B5,RMS!B:E,4,FALSE)</f>
        <v>109689.524015332</v>
      </c>
      <c r="K5" s="22">
        <f t="shared" si="1"/>
        <v>-9.8034377006115392E-2</v>
      </c>
      <c r="L5" s="22">
        <f t="shared" si="2"/>
        <v>6.6846679983427748E-3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181947.7954</v>
      </c>
      <c r="F6" s="25">
        <f>VLOOKUP(C6,RA!B10:I41,8,0)</f>
        <v>51235.898300000001</v>
      </c>
      <c r="G6" s="16">
        <f t="shared" si="0"/>
        <v>130711.8971</v>
      </c>
      <c r="H6" s="27">
        <f>RA!J10</f>
        <v>28.1596697488757</v>
      </c>
      <c r="I6" s="20">
        <f>VLOOKUP(B6,RMS!B:D,3,FALSE)</f>
        <v>181950.446121368</v>
      </c>
      <c r="J6" s="21">
        <f>VLOOKUP(B6,RMS!B:E,4,FALSE)</f>
        <v>130711.897320513</v>
      </c>
      <c r="K6" s="22">
        <f>E6-I6</f>
        <v>-2.6507213680015411</v>
      </c>
      <c r="L6" s="22">
        <f t="shared" si="2"/>
        <v>-2.2051300038583577E-4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54687.709000000003</v>
      </c>
      <c r="F7" s="25">
        <f>VLOOKUP(C7,RA!B11:I42,8,0)</f>
        <v>13267.8158</v>
      </c>
      <c r="G7" s="16">
        <f t="shared" si="0"/>
        <v>41419.893200000006</v>
      </c>
      <c r="H7" s="27">
        <f>RA!J11</f>
        <v>24.261056172603599</v>
      </c>
      <c r="I7" s="20">
        <f>VLOOKUP(B7,RMS!B:D,3,FALSE)</f>
        <v>54687.764014529901</v>
      </c>
      <c r="J7" s="21">
        <f>VLOOKUP(B7,RMS!B:E,4,FALSE)</f>
        <v>41419.892523931601</v>
      </c>
      <c r="K7" s="22">
        <f t="shared" si="1"/>
        <v>-5.5014529898471665E-2</v>
      </c>
      <c r="L7" s="22">
        <f t="shared" si="2"/>
        <v>6.7606840457301587E-4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151236.1502</v>
      </c>
      <c r="F8" s="25">
        <f>VLOOKUP(C8,RA!B12:I43,8,0)</f>
        <v>32758.4175</v>
      </c>
      <c r="G8" s="16">
        <f t="shared" si="0"/>
        <v>118477.73270000001</v>
      </c>
      <c r="H8" s="27">
        <f>RA!J12</f>
        <v>21.6604412745756</v>
      </c>
      <c r="I8" s="20">
        <f>VLOOKUP(B8,RMS!B:D,3,FALSE)</f>
        <v>151236.15671282099</v>
      </c>
      <c r="J8" s="21">
        <f>VLOOKUP(B8,RMS!B:E,4,FALSE)</f>
        <v>118477.734771795</v>
      </c>
      <c r="K8" s="22">
        <f t="shared" si="1"/>
        <v>-6.5128209826070815E-3</v>
      </c>
      <c r="L8" s="22">
        <f t="shared" si="2"/>
        <v>-2.071794995572418E-3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291505.35009999998</v>
      </c>
      <c r="F9" s="25">
        <f>VLOOKUP(C9,RA!B13:I44,8,0)</f>
        <v>93288.516199999998</v>
      </c>
      <c r="G9" s="16">
        <f t="shared" si="0"/>
        <v>198216.83389999997</v>
      </c>
      <c r="H9" s="27">
        <f>RA!J13</f>
        <v>32.002334148583401</v>
      </c>
      <c r="I9" s="20">
        <f>VLOOKUP(B9,RMS!B:D,3,FALSE)</f>
        <v>291505.680682051</v>
      </c>
      <c r="J9" s="21">
        <f>VLOOKUP(B9,RMS!B:E,4,FALSE)</f>
        <v>198216.83065897401</v>
      </c>
      <c r="K9" s="22">
        <f t="shared" si="1"/>
        <v>-0.33058205101406202</v>
      </c>
      <c r="L9" s="22">
        <f t="shared" si="2"/>
        <v>3.2410259591415524E-3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194599.8236</v>
      </c>
      <c r="F10" s="25">
        <f>VLOOKUP(C10,RA!B14:I45,8,0)</f>
        <v>43087.844499999999</v>
      </c>
      <c r="G10" s="16">
        <f t="shared" si="0"/>
        <v>151511.9791</v>
      </c>
      <c r="H10" s="27">
        <f>RA!J14</f>
        <v>22.141769557082</v>
      </c>
      <c r="I10" s="20">
        <f>VLOOKUP(B10,RMS!B:D,3,FALSE)</f>
        <v>194599.806137607</v>
      </c>
      <c r="J10" s="21">
        <f>VLOOKUP(B10,RMS!B:E,4,FALSE)</f>
        <v>151511.98247265001</v>
      </c>
      <c r="K10" s="22">
        <f t="shared" si="1"/>
        <v>1.7462393007008359E-2</v>
      </c>
      <c r="L10" s="22">
        <f t="shared" si="2"/>
        <v>-3.3726500114426017E-3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102585.56050000001</v>
      </c>
      <c r="F11" s="25">
        <f>VLOOKUP(C11,RA!B15:I46,8,0)</f>
        <v>19614.247100000001</v>
      </c>
      <c r="G11" s="16">
        <f t="shared" si="0"/>
        <v>82971.313400000014</v>
      </c>
      <c r="H11" s="27">
        <f>RA!J15</f>
        <v>19.119890756945299</v>
      </c>
      <c r="I11" s="20">
        <f>VLOOKUP(B11,RMS!B:D,3,FALSE)</f>
        <v>102585.59430085499</v>
      </c>
      <c r="J11" s="21">
        <f>VLOOKUP(B11,RMS!B:E,4,FALSE)</f>
        <v>82971.314499145301</v>
      </c>
      <c r="K11" s="22">
        <f t="shared" si="1"/>
        <v>-3.3800854987930506E-2</v>
      </c>
      <c r="L11" s="22">
        <f t="shared" si="2"/>
        <v>-1.0991452872985974E-3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1298064.5314</v>
      </c>
      <c r="F12" s="25">
        <f>VLOOKUP(C12,RA!B16:I47,8,0)</f>
        <v>51599.666799999999</v>
      </c>
      <c r="G12" s="16">
        <f t="shared" si="0"/>
        <v>1246464.8646</v>
      </c>
      <c r="H12" s="27">
        <f>RA!J16</f>
        <v>3.97512338961671</v>
      </c>
      <c r="I12" s="20">
        <f>VLOOKUP(B12,RMS!B:D,3,FALSE)</f>
        <v>1298063.8672478599</v>
      </c>
      <c r="J12" s="21">
        <f>VLOOKUP(B12,RMS!B:E,4,FALSE)</f>
        <v>1246464.8642324801</v>
      </c>
      <c r="K12" s="22">
        <f t="shared" si="1"/>
        <v>0.66415214003063738</v>
      </c>
      <c r="L12" s="22">
        <f t="shared" si="2"/>
        <v>3.6751991137862206E-4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2808494.4837000002</v>
      </c>
      <c r="F13" s="25">
        <f>VLOOKUP(C13,RA!B17:I48,8,0)</f>
        <v>106391.1269</v>
      </c>
      <c r="G13" s="16">
        <f t="shared" si="0"/>
        <v>2702103.3568000002</v>
      </c>
      <c r="H13" s="27">
        <f>RA!J17</f>
        <v>3.7881907020816699</v>
      </c>
      <c r="I13" s="20">
        <f>VLOOKUP(B13,RMS!B:D,3,FALSE)</f>
        <v>2808494.33012906</v>
      </c>
      <c r="J13" s="21">
        <f>VLOOKUP(B13,RMS!B:E,4,FALSE)</f>
        <v>2702103.3663470098</v>
      </c>
      <c r="K13" s="22">
        <f t="shared" si="1"/>
        <v>0.15357094025239348</v>
      </c>
      <c r="L13" s="22">
        <f t="shared" si="2"/>
        <v>-9.5470095984637737E-3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2195410.5307999998</v>
      </c>
      <c r="F14" s="25">
        <f>VLOOKUP(C14,RA!B18:I49,8,0)</f>
        <v>331166.93979999999</v>
      </c>
      <c r="G14" s="16">
        <f t="shared" si="0"/>
        <v>1864243.5909999998</v>
      </c>
      <c r="H14" s="27">
        <f>RA!J18</f>
        <v>15.084510853618101</v>
      </c>
      <c r="I14" s="20">
        <f>VLOOKUP(B14,RMS!B:D,3,FALSE)</f>
        <v>2195410.33733419</v>
      </c>
      <c r="J14" s="21">
        <f>VLOOKUP(B14,RMS!B:E,4,FALSE)</f>
        <v>1864243.57571282</v>
      </c>
      <c r="K14" s="22">
        <f t="shared" si="1"/>
        <v>0.19346580980345607</v>
      </c>
      <c r="L14" s="22">
        <f t="shared" si="2"/>
        <v>1.5287179732695222E-2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666667.82420000003</v>
      </c>
      <c r="F15" s="25">
        <f>VLOOKUP(C15,RA!B19:I50,8,0)</f>
        <v>48562.203000000001</v>
      </c>
      <c r="G15" s="16">
        <f t="shared" si="0"/>
        <v>618105.62120000005</v>
      </c>
      <c r="H15" s="27">
        <f>RA!J19</f>
        <v>7.2843178022390003</v>
      </c>
      <c r="I15" s="20">
        <f>VLOOKUP(B15,RMS!B:D,3,FALSE)</f>
        <v>666667.86833931599</v>
      </c>
      <c r="J15" s="21">
        <f>VLOOKUP(B15,RMS!B:E,4,FALSE)</f>
        <v>618105.62010427401</v>
      </c>
      <c r="K15" s="22">
        <f t="shared" si="1"/>
        <v>-4.4139315956272185E-2</v>
      </c>
      <c r="L15" s="22">
        <f t="shared" si="2"/>
        <v>1.0957260383293033E-3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1385421.7594999999</v>
      </c>
      <c r="F16" s="25">
        <f>VLOOKUP(C16,RA!B20:I51,8,0)</f>
        <v>111022.2922</v>
      </c>
      <c r="G16" s="16">
        <f t="shared" si="0"/>
        <v>1274399.4672999999</v>
      </c>
      <c r="H16" s="27">
        <f>RA!J20</f>
        <v>8.01360967797042</v>
      </c>
      <c r="I16" s="20">
        <f>VLOOKUP(B16,RMS!B:D,3,FALSE)</f>
        <v>1385421.9885</v>
      </c>
      <c r="J16" s="21">
        <f>VLOOKUP(B16,RMS!B:E,4,FALSE)</f>
        <v>1274399.4672999999</v>
      </c>
      <c r="K16" s="22">
        <f t="shared" si="1"/>
        <v>-0.22900000005029142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453278.61359999998</v>
      </c>
      <c r="F17" s="25">
        <f>VLOOKUP(C17,RA!B21:I52,8,0)</f>
        <v>65151.828099999999</v>
      </c>
      <c r="G17" s="16">
        <f t="shared" si="0"/>
        <v>388126.7855</v>
      </c>
      <c r="H17" s="27">
        <f>RA!J21</f>
        <v>14.3734617396915</v>
      </c>
      <c r="I17" s="20">
        <f>VLOOKUP(B17,RMS!B:D,3,FALSE)</f>
        <v>453278.26310816099</v>
      </c>
      <c r="J17" s="21">
        <f>VLOOKUP(B17,RMS!B:E,4,FALSE)</f>
        <v>388126.78518112103</v>
      </c>
      <c r="K17" s="22">
        <f t="shared" si="1"/>
        <v>0.35049183899536729</v>
      </c>
      <c r="L17" s="22">
        <f t="shared" si="2"/>
        <v>3.1887897057458758E-4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1709637.9210999999</v>
      </c>
      <c r="F18" s="25">
        <f>VLOOKUP(C18,RA!B22:I53,8,0)</f>
        <v>183121.41450000001</v>
      </c>
      <c r="G18" s="16">
        <f t="shared" si="0"/>
        <v>1526516.5066</v>
      </c>
      <c r="H18" s="27">
        <f>RA!J22</f>
        <v>10.7111226441548</v>
      </c>
      <c r="I18" s="20">
        <f>VLOOKUP(B18,RMS!B:D,3,FALSE)</f>
        <v>1709639.68023333</v>
      </c>
      <c r="J18" s="21">
        <f>VLOOKUP(B18,RMS!B:E,4,FALSE)</f>
        <v>1526516.5059</v>
      </c>
      <c r="K18" s="22">
        <f t="shared" si="1"/>
        <v>-1.7591333300806582</v>
      </c>
      <c r="L18" s="22">
        <f t="shared" si="2"/>
        <v>6.99999975040555E-4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3270270.4624000001</v>
      </c>
      <c r="F19" s="25">
        <f>VLOOKUP(C19,RA!B23:I54,8,0)</f>
        <v>350253.78080000001</v>
      </c>
      <c r="G19" s="16">
        <f t="shared" si="0"/>
        <v>2920016.6816000002</v>
      </c>
      <c r="H19" s="27">
        <f>RA!J23</f>
        <v>10.7102389489509</v>
      </c>
      <c r="I19" s="20">
        <f>VLOOKUP(B19,RMS!B:D,3,FALSE)</f>
        <v>3270272.8674700898</v>
      </c>
      <c r="J19" s="21">
        <f>VLOOKUP(B19,RMS!B:E,4,FALSE)</f>
        <v>2920016.7218632498</v>
      </c>
      <c r="K19" s="22">
        <f t="shared" si="1"/>
        <v>-2.4050700897350907</v>
      </c>
      <c r="L19" s="22">
        <f t="shared" si="2"/>
        <v>-4.0263249538838863E-2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327424.89250000002</v>
      </c>
      <c r="F20" s="25">
        <f>VLOOKUP(C20,RA!B24:I55,8,0)</f>
        <v>44848.571600000003</v>
      </c>
      <c r="G20" s="16">
        <f t="shared" si="0"/>
        <v>282576.32089999999</v>
      </c>
      <c r="H20" s="27">
        <f>RA!J24</f>
        <v>13.6973616323322</v>
      </c>
      <c r="I20" s="20">
        <f>VLOOKUP(B20,RMS!B:D,3,FALSE)</f>
        <v>327425.04333266802</v>
      </c>
      <c r="J20" s="21">
        <f>VLOOKUP(B20,RMS!B:E,4,FALSE)</f>
        <v>282576.30995183601</v>
      </c>
      <c r="K20" s="22">
        <f t="shared" si="1"/>
        <v>-0.15083266800502315</v>
      </c>
      <c r="L20" s="22">
        <f t="shared" si="2"/>
        <v>1.0948163981083781E-2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385334.84580000001</v>
      </c>
      <c r="F21" s="25">
        <f>VLOOKUP(C21,RA!B25:I56,8,0)</f>
        <v>31595.3668</v>
      </c>
      <c r="G21" s="16">
        <f t="shared" si="0"/>
        <v>353739.47899999999</v>
      </c>
      <c r="H21" s="27">
        <f>RA!J25</f>
        <v>8.1994574703993699</v>
      </c>
      <c r="I21" s="20">
        <f>VLOOKUP(B21,RMS!B:D,3,FALSE)</f>
        <v>385334.86027847399</v>
      </c>
      <c r="J21" s="21">
        <f>VLOOKUP(B21,RMS!B:E,4,FALSE)</f>
        <v>353739.47825485602</v>
      </c>
      <c r="K21" s="22">
        <f t="shared" si="1"/>
        <v>-1.447847398230806E-2</v>
      </c>
      <c r="L21" s="22">
        <f t="shared" si="2"/>
        <v>7.4514397419989109E-4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680471.3959</v>
      </c>
      <c r="F22" s="25">
        <f>VLOOKUP(C22,RA!B26:I57,8,0)</f>
        <v>141316.96479999999</v>
      </c>
      <c r="G22" s="16">
        <f t="shared" si="0"/>
        <v>539154.43110000005</v>
      </c>
      <c r="H22" s="27">
        <f>RA!J26</f>
        <v>20.767509942587999</v>
      </c>
      <c r="I22" s="20">
        <f>VLOOKUP(B22,RMS!B:D,3,FALSE)</f>
        <v>680471.27324724302</v>
      </c>
      <c r="J22" s="21">
        <f>VLOOKUP(B22,RMS!B:E,4,FALSE)</f>
        <v>539154.41077802598</v>
      </c>
      <c r="K22" s="22">
        <f t="shared" si="1"/>
        <v>0.12265275698155165</v>
      </c>
      <c r="L22" s="22">
        <f t="shared" si="2"/>
        <v>2.0321974065154791E-2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396290.85369999998</v>
      </c>
      <c r="F23" s="25">
        <f>VLOOKUP(C23,RA!B27:I58,8,0)</f>
        <v>110585.2588</v>
      </c>
      <c r="G23" s="16">
        <f t="shared" si="0"/>
        <v>285705.59489999997</v>
      </c>
      <c r="H23" s="27">
        <f>RA!J27</f>
        <v>27.9050747115439</v>
      </c>
      <c r="I23" s="20">
        <f>VLOOKUP(B23,RMS!B:D,3,FALSE)</f>
        <v>396290.66721792601</v>
      </c>
      <c r="J23" s="21">
        <f>VLOOKUP(B23,RMS!B:E,4,FALSE)</f>
        <v>285705.60603827401</v>
      </c>
      <c r="K23" s="22">
        <f t="shared" si="1"/>
        <v>0.18648207397200167</v>
      </c>
      <c r="L23" s="22">
        <f t="shared" si="2"/>
        <v>-1.1138274043332785E-2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1332980.2596</v>
      </c>
      <c r="F24" s="25">
        <f>VLOOKUP(C24,RA!B28:I59,8,0)</f>
        <v>79888.3</v>
      </c>
      <c r="G24" s="16">
        <f t="shared" si="0"/>
        <v>1253091.9595999999</v>
      </c>
      <c r="H24" s="27">
        <f>RA!J28</f>
        <v>5.9932095336485203</v>
      </c>
      <c r="I24" s="20">
        <f>VLOOKUP(B24,RMS!B:D,3,FALSE)</f>
        <v>1332980.25872655</v>
      </c>
      <c r="J24" s="21">
        <f>VLOOKUP(B24,RMS!B:E,4,FALSE)</f>
        <v>1253091.9658079599</v>
      </c>
      <c r="K24" s="22">
        <f t="shared" si="1"/>
        <v>8.7344995699822903E-4</v>
      </c>
      <c r="L24" s="22">
        <f t="shared" si="2"/>
        <v>-6.2079599592834711E-3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845075.79229999997</v>
      </c>
      <c r="F25" s="25">
        <f>VLOOKUP(C25,RA!B29:I60,8,0)</f>
        <v>136277.53479999999</v>
      </c>
      <c r="G25" s="16">
        <f t="shared" si="0"/>
        <v>708798.25749999995</v>
      </c>
      <c r="H25" s="27">
        <f>RA!J29</f>
        <v>16.126072482694202</v>
      </c>
      <c r="I25" s="20">
        <f>VLOOKUP(B25,RMS!B:D,3,FALSE)</f>
        <v>845075.79302300897</v>
      </c>
      <c r="J25" s="21">
        <f>VLOOKUP(B25,RMS!B:E,4,FALSE)</f>
        <v>708798.25158780196</v>
      </c>
      <c r="K25" s="22">
        <f t="shared" si="1"/>
        <v>-7.2300899773836136E-4</v>
      </c>
      <c r="L25" s="22">
        <f t="shared" si="2"/>
        <v>5.9121979866176844E-3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1427414.1671</v>
      </c>
      <c r="F26" s="25">
        <f>VLOOKUP(C26,RA!B30:I61,8,0)</f>
        <v>176487.88889999999</v>
      </c>
      <c r="G26" s="16">
        <f t="shared" si="0"/>
        <v>1250926.2782000001</v>
      </c>
      <c r="H26" s="27">
        <f>RA!J30</f>
        <v>12.3641682258598</v>
      </c>
      <c r="I26" s="20">
        <f>VLOOKUP(B26,RMS!B:D,3,FALSE)</f>
        <v>1427414.27988673</v>
      </c>
      <c r="J26" s="21">
        <f>VLOOKUP(B26,RMS!B:E,4,FALSE)</f>
        <v>1250926.2761522599</v>
      </c>
      <c r="K26" s="22">
        <f t="shared" si="1"/>
        <v>-0.11278673005290329</v>
      </c>
      <c r="L26" s="22">
        <f t="shared" si="2"/>
        <v>2.0477401558309793E-3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2445381.9509999999</v>
      </c>
      <c r="F27" s="25">
        <f>VLOOKUP(C27,RA!B31:I62,8,0)</f>
        <v>-77872.880499999999</v>
      </c>
      <c r="G27" s="16">
        <f t="shared" si="0"/>
        <v>2523254.8314999999</v>
      </c>
      <c r="H27" s="27">
        <f>RA!J31</f>
        <v>-3.1844874158883498</v>
      </c>
      <c r="I27" s="20">
        <f>VLOOKUP(B27,RMS!B:D,3,FALSE)</f>
        <v>2445382.7809761101</v>
      </c>
      <c r="J27" s="21">
        <f>VLOOKUP(B27,RMS!B:E,4,FALSE)</f>
        <v>2523254.75000796</v>
      </c>
      <c r="K27" s="22">
        <f t="shared" si="1"/>
        <v>-0.82997611025348306</v>
      </c>
      <c r="L27" s="22">
        <f t="shared" si="2"/>
        <v>8.149203984066844E-2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135194.03349999999</v>
      </c>
      <c r="F28" s="25">
        <f>VLOOKUP(C28,RA!B32:I63,8,0)</f>
        <v>33720.853900000002</v>
      </c>
      <c r="G28" s="16">
        <f t="shared" si="0"/>
        <v>101473.17959999999</v>
      </c>
      <c r="H28" s="27">
        <f>RA!J32</f>
        <v>24.9425607232881</v>
      </c>
      <c r="I28" s="20">
        <f>VLOOKUP(B28,RMS!B:D,3,FALSE)</f>
        <v>135194.00544782501</v>
      </c>
      <c r="J28" s="21">
        <f>VLOOKUP(B28,RMS!B:E,4,FALSE)</f>
        <v>101473.17916662899</v>
      </c>
      <c r="K28" s="22">
        <f t="shared" si="1"/>
        <v>2.8052174980985001E-2</v>
      </c>
      <c r="L28" s="22">
        <f t="shared" si="2"/>
        <v>4.3337099486961961E-4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220535.14989999999</v>
      </c>
      <c r="F30" s="25">
        <f>VLOOKUP(C30,RA!B34:I66,8,0)</f>
        <v>30467.842499999999</v>
      </c>
      <c r="G30" s="16">
        <f t="shared" si="0"/>
        <v>190067.30739999999</v>
      </c>
      <c r="H30" s="27">
        <f>RA!J34</f>
        <v>0</v>
      </c>
      <c r="I30" s="20">
        <f>VLOOKUP(B30,RMS!B:D,3,FALSE)</f>
        <v>220535.15059999999</v>
      </c>
      <c r="J30" s="21">
        <f>VLOOKUP(B30,RMS!B:E,4,FALSE)</f>
        <v>190067.2977</v>
      </c>
      <c r="K30" s="22">
        <f t="shared" si="1"/>
        <v>-7.0000000414438546E-4</v>
      </c>
      <c r="L30" s="22">
        <f t="shared" si="2"/>
        <v>9.6999999950639904E-3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543704.94999999995</v>
      </c>
      <c r="F31" s="25">
        <f>VLOOKUP(C31,RA!B35:I67,8,0)</f>
        <v>43770.65</v>
      </c>
      <c r="G31" s="16">
        <f t="shared" si="0"/>
        <v>499934.29999999993</v>
      </c>
      <c r="H31" s="27">
        <f>RA!J35</f>
        <v>13.8154133315326</v>
      </c>
      <c r="I31" s="20">
        <f>VLOOKUP(B31,RMS!B:D,3,FALSE)</f>
        <v>543704.94999999995</v>
      </c>
      <c r="J31" s="21">
        <f>VLOOKUP(B31,RMS!B:E,4,FALSE)</f>
        <v>499934.3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1137055</v>
      </c>
      <c r="F32" s="25">
        <f>VLOOKUP(C32,RA!B34:I67,8,0)</f>
        <v>-179654.64</v>
      </c>
      <c r="G32" s="16">
        <f t="shared" si="0"/>
        <v>1316709.6400000001</v>
      </c>
      <c r="H32" s="27">
        <f>RA!J35</f>
        <v>13.8154133315326</v>
      </c>
      <c r="I32" s="20">
        <f>VLOOKUP(B32,RMS!B:D,3,FALSE)</f>
        <v>1137055</v>
      </c>
      <c r="J32" s="21">
        <f>VLOOKUP(B32,RMS!B:E,4,FALSE)</f>
        <v>1316709.6399999999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558332.54</v>
      </c>
      <c r="F33" s="25">
        <f>VLOOKUP(C33,RA!B34:I68,8,0)</f>
        <v>-46851.23</v>
      </c>
      <c r="G33" s="16">
        <f t="shared" si="0"/>
        <v>605183.77</v>
      </c>
      <c r="H33" s="27">
        <f>RA!J34</f>
        <v>0</v>
      </c>
      <c r="I33" s="20">
        <f>VLOOKUP(B33,RMS!B:D,3,FALSE)</f>
        <v>558332.54</v>
      </c>
      <c r="J33" s="21">
        <f>VLOOKUP(B33,RMS!B:E,4,FALSE)</f>
        <v>605183.77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618983.5</v>
      </c>
      <c r="F34" s="25">
        <f>VLOOKUP(C34,RA!B35:I69,8,0)</f>
        <v>-136020.29</v>
      </c>
      <c r="G34" s="16">
        <f t="shared" si="0"/>
        <v>755003.79</v>
      </c>
      <c r="H34" s="27">
        <f>RA!J35</f>
        <v>13.8154133315326</v>
      </c>
      <c r="I34" s="20">
        <f>VLOOKUP(B34,RMS!B:D,3,FALSE)</f>
        <v>618983.5</v>
      </c>
      <c r="J34" s="21">
        <f>VLOOKUP(B34,RMS!B:E,4,FALSE)</f>
        <v>755003.79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2.2000000000000002</v>
      </c>
      <c r="F35" s="25">
        <f>VLOOKUP(C35,RA!B36:I70,8,0)</f>
        <v>2.11</v>
      </c>
      <c r="G35" s="16">
        <f t="shared" si="0"/>
        <v>9.0000000000000302E-2</v>
      </c>
      <c r="H35" s="27">
        <f>RA!J36</f>
        <v>8.0504416963649099</v>
      </c>
      <c r="I35" s="20">
        <f>VLOOKUP(B35,RMS!B:D,3,FALSE)</f>
        <v>2.2000000000000002</v>
      </c>
      <c r="J35" s="21">
        <f>VLOOKUP(B35,RMS!B:E,4,FALSE)</f>
        <v>0.09</v>
      </c>
      <c r="K35" s="22">
        <f t="shared" si="1"/>
        <v>0</v>
      </c>
      <c r="L35" s="22">
        <f t="shared" si="2"/>
        <v>3.0531133177191805E-16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300885.4694</v>
      </c>
      <c r="F36" s="25">
        <f>VLOOKUP(C36,RA!B8:I70,8,0)</f>
        <v>23086.0157</v>
      </c>
      <c r="G36" s="16">
        <f t="shared" si="0"/>
        <v>277799.45370000001</v>
      </c>
      <c r="H36" s="27">
        <f>RA!J36</f>
        <v>8.0504416963649099</v>
      </c>
      <c r="I36" s="20">
        <f>VLOOKUP(B36,RMS!B:D,3,FALSE)</f>
        <v>300885.47008547001</v>
      </c>
      <c r="J36" s="21">
        <f>VLOOKUP(B36,RMS!B:E,4,FALSE)</f>
        <v>277799.452991453</v>
      </c>
      <c r="K36" s="22">
        <f t="shared" si="1"/>
        <v>-6.8547000410035253E-4</v>
      </c>
      <c r="L36" s="22">
        <f t="shared" si="2"/>
        <v>7.0854701334610581E-4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668552.50399999996</v>
      </c>
      <c r="F37" s="25">
        <f>VLOOKUP(C37,RA!B8:I71,8,0)</f>
        <v>43341.409</v>
      </c>
      <c r="G37" s="16">
        <f t="shared" si="0"/>
        <v>625211.09499999997</v>
      </c>
      <c r="H37" s="27">
        <f>RA!J37</f>
        <v>-15.799995602675301</v>
      </c>
      <c r="I37" s="20">
        <f>VLOOKUP(B37,RMS!B:D,3,FALSE)</f>
        <v>668552.49035213701</v>
      </c>
      <c r="J37" s="21">
        <f>VLOOKUP(B37,RMS!B:E,4,FALSE)</f>
        <v>625211.08833931596</v>
      </c>
      <c r="K37" s="22">
        <f t="shared" si="1"/>
        <v>1.3647862942889333E-2</v>
      </c>
      <c r="L37" s="22">
        <f t="shared" si="2"/>
        <v>6.6606840118765831E-3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536730.26</v>
      </c>
      <c r="F38" s="25">
        <f>VLOOKUP(C38,RA!B9:I72,8,0)</f>
        <v>-70974.8</v>
      </c>
      <c r="G38" s="16">
        <f t="shared" si="0"/>
        <v>607705.06000000006</v>
      </c>
      <c r="H38" s="27">
        <f>RA!J38</f>
        <v>-8.3912769977547796</v>
      </c>
      <c r="I38" s="20">
        <f>VLOOKUP(B38,RMS!B:D,3,FALSE)</f>
        <v>536730.26</v>
      </c>
      <c r="J38" s="21">
        <f>VLOOKUP(B38,RMS!B:E,4,FALSE)</f>
        <v>607705.06000000006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276833.42</v>
      </c>
      <c r="F39" s="25">
        <f>VLOOKUP(C39,RA!B10:I73,8,0)</f>
        <v>38001.72</v>
      </c>
      <c r="G39" s="16">
        <f t="shared" si="0"/>
        <v>238831.69999999998</v>
      </c>
      <c r="H39" s="27">
        <f>RA!J39</f>
        <v>-21.974784465175599</v>
      </c>
      <c r="I39" s="20">
        <f>VLOOKUP(B39,RMS!B:D,3,FALSE)</f>
        <v>276833.42</v>
      </c>
      <c r="J39" s="21">
        <f>VLOOKUP(B39,RMS!B:E,4,FALSE)</f>
        <v>238831.7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64135.840900000003</v>
      </c>
      <c r="F40" s="25">
        <f>VLOOKUP(C40,RA!B8:I74,8,0)</f>
        <v>6687.0365000000002</v>
      </c>
      <c r="G40" s="16">
        <f t="shared" si="0"/>
        <v>57448.804400000001</v>
      </c>
      <c r="H40" s="27">
        <f>RA!J40</f>
        <v>95.909090909090907</v>
      </c>
      <c r="I40" s="20">
        <f>VLOOKUP(B40,RMS!B:D,3,FALSE)</f>
        <v>64135.840707964599</v>
      </c>
      <c r="J40" s="21">
        <f>VLOOKUP(B40,RMS!B:E,4,FALSE)</f>
        <v>57448.8047651464</v>
      </c>
      <c r="K40" s="22">
        <f t="shared" si="1"/>
        <v>1.9203540432499722E-4</v>
      </c>
      <c r="L40" s="22">
        <f t="shared" si="2"/>
        <v>-3.6514639941742644E-4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28510351.249299999</v>
      </c>
      <c r="E7" s="68">
        <v>25086014.696899999</v>
      </c>
      <c r="F7" s="69">
        <v>113.65038087466</v>
      </c>
      <c r="G7" s="68">
        <v>26730437.711199999</v>
      </c>
      <c r="H7" s="69">
        <v>6.6587519341451404</v>
      </c>
      <c r="I7" s="68">
        <v>2153388.8791</v>
      </c>
      <c r="J7" s="69">
        <v>7.5530071877065001</v>
      </c>
      <c r="K7" s="68">
        <v>1433191.844</v>
      </c>
      <c r="L7" s="69">
        <v>5.3616474952054203</v>
      </c>
      <c r="M7" s="69">
        <v>0.50251265252106803</v>
      </c>
      <c r="N7" s="68">
        <v>411490163.53039998</v>
      </c>
      <c r="O7" s="68">
        <v>5780498881.1996002</v>
      </c>
      <c r="P7" s="68">
        <v>1205882</v>
      </c>
      <c r="Q7" s="68">
        <v>1009587</v>
      </c>
      <c r="R7" s="69">
        <v>19.443099009793102</v>
      </c>
      <c r="S7" s="68">
        <v>23.642737224123099</v>
      </c>
      <c r="T7" s="68">
        <v>23.09535081464</v>
      </c>
      <c r="U7" s="70">
        <v>2.3152412696298801</v>
      </c>
      <c r="V7" s="58"/>
      <c r="W7" s="58"/>
    </row>
    <row r="8" spans="1:23" ht="14.25" thickBot="1" x14ac:dyDescent="0.2">
      <c r="A8" s="55">
        <v>42267</v>
      </c>
      <c r="B8" s="45" t="s">
        <v>6</v>
      </c>
      <c r="C8" s="46"/>
      <c r="D8" s="71">
        <v>701629.35340000002</v>
      </c>
      <c r="E8" s="71">
        <v>950098.62029999995</v>
      </c>
      <c r="F8" s="72">
        <v>73.848055181730103</v>
      </c>
      <c r="G8" s="71">
        <v>772801.97069999995</v>
      </c>
      <c r="H8" s="72">
        <v>-9.2096837221484105</v>
      </c>
      <c r="I8" s="71">
        <v>190258.38070000001</v>
      </c>
      <c r="J8" s="72">
        <v>27.1166506614973</v>
      </c>
      <c r="K8" s="71">
        <v>196935.62150000001</v>
      </c>
      <c r="L8" s="72">
        <v>25.4833228908069</v>
      </c>
      <c r="M8" s="72">
        <v>-3.3905703544851E-2</v>
      </c>
      <c r="N8" s="71">
        <v>18208510.316</v>
      </c>
      <c r="O8" s="71">
        <v>209953729.79859999</v>
      </c>
      <c r="P8" s="71">
        <v>29180</v>
      </c>
      <c r="Q8" s="71">
        <v>23506</v>
      </c>
      <c r="R8" s="72">
        <v>24.1385178252361</v>
      </c>
      <c r="S8" s="71">
        <v>24.0448716038382</v>
      </c>
      <c r="T8" s="71">
        <v>25.175360478175801</v>
      </c>
      <c r="U8" s="73">
        <v>-4.70157999994096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143594.3548</v>
      </c>
      <c r="E9" s="71">
        <v>181085.78479999999</v>
      </c>
      <c r="F9" s="72">
        <v>79.296315256657294</v>
      </c>
      <c r="G9" s="71">
        <v>156875.31450000001</v>
      </c>
      <c r="H9" s="72">
        <v>-8.4659334340330208</v>
      </c>
      <c r="I9" s="71">
        <v>33904.824099999998</v>
      </c>
      <c r="J9" s="72">
        <v>23.611529956886599</v>
      </c>
      <c r="K9" s="71">
        <v>34849.828200000004</v>
      </c>
      <c r="L9" s="72">
        <v>22.214985392109</v>
      </c>
      <c r="M9" s="72">
        <v>-2.7116463661649E-2</v>
      </c>
      <c r="N9" s="71">
        <v>2688565.4027</v>
      </c>
      <c r="O9" s="71">
        <v>34671893.275700003</v>
      </c>
      <c r="P9" s="71">
        <v>8314</v>
      </c>
      <c r="Q9" s="71">
        <v>6993</v>
      </c>
      <c r="R9" s="72">
        <v>18.890318890318898</v>
      </c>
      <c r="S9" s="71">
        <v>17.271392205917699</v>
      </c>
      <c r="T9" s="71">
        <v>17.434611225511201</v>
      </c>
      <c r="U9" s="73">
        <v>-0.94502526285962596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181947.7954</v>
      </c>
      <c r="E10" s="71">
        <v>198552.39840000001</v>
      </c>
      <c r="F10" s="72">
        <v>91.637168256941095</v>
      </c>
      <c r="G10" s="71">
        <v>176789.0055</v>
      </c>
      <c r="H10" s="72">
        <v>2.918049052547</v>
      </c>
      <c r="I10" s="71">
        <v>51235.898300000001</v>
      </c>
      <c r="J10" s="72">
        <v>28.1596697488757</v>
      </c>
      <c r="K10" s="71">
        <v>46749.482000000004</v>
      </c>
      <c r="L10" s="72">
        <v>26.443659133542699</v>
      </c>
      <c r="M10" s="72">
        <v>9.5967187401134996E-2</v>
      </c>
      <c r="N10" s="71">
        <v>3438596.3059</v>
      </c>
      <c r="O10" s="71">
        <v>53622184.432899997</v>
      </c>
      <c r="P10" s="71">
        <v>111672</v>
      </c>
      <c r="Q10" s="71">
        <v>96216</v>
      </c>
      <c r="R10" s="72">
        <v>16.063856323272599</v>
      </c>
      <c r="S10" s="71">
        <v>1.6293054248155301</v>
      </c>
      <c r="T10" s="71">
        <v>1.6766748014883199</v>
      </c>
      <c r="U10" s="73">
        <v>-2.9073356014971901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54687.709000000003</v>
      </c>
      <c r="E11" s="71">
        <v>71418.153099999996</v>
      </c>
      <c r="F11" s="72">
        <v>76.573961417660897</v>
      </c>
      <c r="G11" s="71">
        <v>62109.079899999997</v>
      </c>
      <c r="H11" s="72">
        <v>-11.9489306747885</v>
      </c>
      <c r="I11" s="71">
        <v>13267.8158</v>
      </c>
      <c r="J11" s="72">
        <v>24.261056172603599</v>
      </c>
      <c r="K11" s="71">
        <v>15020.9647</v>
      </c>
      <c r="L11" s="72">
        <v>24.184812790955501</v>
      </c>
      <c r="M11" s="72">
        <v>-0.116713469142232</v>
      </c>
      <c r="N11" s="71">
        <v>1417151.1794</v>
      </c>
      <c r="O11" s="71">
        <v>17461263.576699998</v>
      </c>
      <c r="P11" s="71">
        <v>3083</v>
      </c>
      <c r="Q11" s="71">
        <v>2604</v>
      </c>
      <c r="R11" s="72">
        <v>18.394777265744999</v>
      </c>
      <c r="S11" s="71">
        <v>17.738471942912799</v>
      </c>
      <c r="T11" s="71">
        <v>18.942643625192002</v>
      </c>
      <c r="U11" s="73">
        <v>-6.7884747127859502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151236.1502</v>
      </c>
      <c r="E12" s="71">
        <v>374057.38069999998</v>
      </c>
      <c r="F12" s="72">
        <v>40.431270174907702</v>
      </c>
      <c r="G12" s="71">
        <v>424905.80320000002</v>
      </c>
      <c r="H12" s="72">
        <v>-64.4071346964366</v>
      </c>
      <c r="I12" s="71">
        <v>32758.4175</v>
      </c>
      <c r="J12" s="72">
        <v>21.6604412745756</v>
      </c>
      <c r="K12" s="71">
        <v>45879.881000000001</v>
      </c>
      <c r="L12" s="72">
        <v>10.7976593057743</v>
      </c>
      <c r="M12" s="72">
        <v>-0.28599602296265803</v>
      </c>
      <c r="N12" s="71">
        <v>6778452.6744999997</v>
      </c>
      <c r="O12" s="71">
        <v>62413368.992399998</v>
      </c>
      <c r="P12" s="71">
        <v>1472</v>
      </c>
      <c r="Q12" s="71">
        <v>1224</v>
      </c>
      <c r="R12" s="72">
        <v>20.261437908496699</v>
      </c>
      <c r="S12" s="71">
        <v>102.74194986413001</v>
      </c>
      <c r="T12" s="71">
        <v>105.36883251634001</v>
      </c>
      <c r="U12" s="73">
        <v>-2.5567771058299802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291505.35009999998</v>
      </c>
      <c r="E13" s="71">
        <v>438891.06969999999</v>
      </c>
      <c r="F13" s="72">
        <v>66.418610499242106</v>
      </c>
      <c r="G13" s="71">
        <v>544303.87250000006</v>
      </c>
      <c r="H13" s="72">
        <v>-46.444373294441299</v>
      </c>
      <c r="I13" s="71">
        <v>93288.516199999998</v>
      </c>
      <c r="J13" s="72">
        <v>32.002334148583401</v>
      </c>
      <c r="K13" s="71">
        <v>7019.0011999999997</v>
      </c>
      <c r="L13" s="72">
        <v>1.28953725200623</v>
      </c>
      <c r="M13" s="72">
        <v>12.290853433676601</v>
      </c>
      <c r="N13" s="71">
        <v>9145520.9028999992</v>
      </c>
      <c r="O13" s="71">
        <v>96546000.256600007</v>
      </c>
      <c r="P13" s="71">
        <v>11285</v>
      </c>
      <c r="Q13" s="71">
        <v>9050</v>
      </c>
      <c r="R13" s="72">
        <v>24.6961325966851</v>
      </c>
      <c r="S13" s="71">
        <v>25.831222871067801</v>
      </c>
      <c r="T13" s="71">
        <v>25.447015104972401</v>
      </c>
      <c r="U13" s="73">
        <v>1.4873773805178501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194599.8236</v>
      </c>
      <c r="E14" s="71">
        <v>210316.75109999999</v>
      </c>
      <c r="F14" s="72">
        <v>92.527020592607499</v>
      </c>
      <c r="G14" s="71">
        <v>277086.81780000002</v>
      </c>
      <c r="H14" s="72">
        <v>-29.7693679024236</v>
      </c>
      <c r="I14" s="71">
        <v>43087.844499999999</v>
      </c>
      <c r="J14" s="72">
        <v>22.141769557082</v>
      </c>
      <c r="K14" s="71">
        <v>50299.293700000002</v>
      </c>
      <c r="L14" s="72">
        <v>18.152900271244899</v>
      </c>
      <c r="M14" s="72">
        <v>-0.14337078454841201</v>
      </c>
      <c r="N14" s="71">
        <v>3542855.0460000001</v>
      </c>
      <c r="O14" s="71">
        <v>49237214.208899997</v>
      </c>
      <c r="P14" s="71">
        <v>2893</v>
      </c>
      <c r="Q14" s="71">
        <v>3773</v>
      </c>
      <c r="R14" s="72">
        <v>-23.323615160349899</v>
      </c>
      <c r="S14" s="71">
        <v>67.265753059108206</v>
      </c>
      <c r="T14" s="71">
        <v>49.364780307447703</v>
      </c>
      <c r="U14" s="73">
        <v>26.6123130085684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102585.56050000001</v>
      </c>
      <c r="E15" s="71">
        <v>190203.35690000001</v>
      </c>
      <c r="F15" s="72">
        <v>53.934674009951699</v>
      </c>
      <c r="G15" s="71">
        <v>132450.81539999999</v>
      </c>
      <c r="H15" s="72">
        <v>-22.5481850072476</v>
      </c>
      <c r="I15" s="71">
        <v>19614.247100000001</v>
      </c>
      <c r="J15" s="72">
        <v>19.119890756945299</v>
      </c>
      <c r="K15" s="71">
        <v>19930.957999999999</v>
      </c>
      <c r="L15" s="72">
        <v>15.047818271113499</v>
      </c>
      <c r="M15" s="72">
        <v>-1.5890400250705001E-2</v>
      </c>
      <c r="N15" s="71">
        <v>3121691.5469999998</v>
      </c>
      <c r="O15" s="71">
        <v>38477039.425099999</v>
      </c>
      <c r="P15" s="71">
        <v>2688</v>
      </c>
      <c r="Q15" s="71">
        <v>2421</v>
      </c>
      <c r="R15" s="72">
        <v>11.028500619578701</v>
      </c>
      <c r="S15" s="71">
        <v>38.1642710193452</v>
      </c>
      <c r="T15" s="71">
        <v>36.777873523337497</v>
      </c>
      <c r="U15" s="73">
        <v>3.6327105404555602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1298064.5314</v>
      </c>
      <c r="E16" s="71">
        <v>1263509.1268</v>
      </c>
      <c r="F16" s="72">
        <v>102.734875741461</v>
      </c>
      <c r="G16" s="71">
        <v>1101715.8211000001</v>
      </c>
      <c r="H16" s="72">
        <v>17.822083203267201</v>
      </c>
      <c r="I16" s="71">
        <v>51599.666799999999</v>
      </c>
      <c r="J16" s="72">
        <v>3.97512338961671</v>
      </c>
      <c r="K16" s="71">
        <v>63039.405500000001</v>
      </c>
      <c r="L16" s="72">
        <v>5.72192976561404</v>
      </c>
      <c r="M16" s="72">
        <v>-0.18146964758416101</v>
      </c>
      <c r="N16" s="71">
        <v>20270237.868799999</v>
      </c>
      <c r="O16" s="71">
        <v>288720047.08829999</v>
      </c>
      <c r="P16" s="71">
        <v>59433</v>
      </c>
      <c r="Q16" s="71">
        <v>48518</v>
      </c>
      <c r="R16" s="72">
        <v>22.496805309369702</v>
      </c>
      <c r="S16" s="71">
        <v>21.840804458802399</v>
      </c>
      <c r="T16" s="71">
        <v>20.336844305206299</v>
      </c>
      <c r="U16" s="73">
        <v>6.8860107988829302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2808494.4837000002</v>
      </c>
      <c r="E17" s="71">
        <v>1409023.0549999999</v>
      </c>
      <c r="F17" s="72">
        <v>199.32211000621299</v>
      </c>
      <c r="G17" s="71">
        <v>441327.64909999998</v>
      </c>
      <c r="H17" s="72">
        <v>536.37401586494002</v>
      </c>
      <c r="I17" s="71">
        <v>106391.1269</v>
      </c>
      <c r="J17" s="72">
        <v>3.7881907020816699</v>
      </c>
      <c r="K17" s="71">
        <v>61736.541100000002</v>
      </c>
      <c r="L17" s="72">
        <v>13.9888224147976</v>
      </c>
      <c r="M17" s="72">
        <v>0.72330883791609102</v>
      </c>
      <c r="N17" s="71">
        <v>16984737.317699999</v>
      </c>
      <c r="O17" s="71">
        <v>269215212.1153</v>
      </c>
      <c r="P17" s="71">
        <v>24725</v>
      </c>
      <c r="Q17" s="71">
        <v>21312</v>
      </c>
      <c r="R17" s="72">
        <v>16.014451951951902</v>
      </c>
      <c r="S17" s="71">
        <v>113.589261221436</v>
      </c>
      <c r="T17" s="71">
        <v>75.379989297109603</v>
      </c>
      <c r="U17" s="73">
        <v>33.638102328915899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2195410.5307999998</v>
      </c>
      <c r="E18" s="71">
        <v>2594245.2708999999</v>
      </c>
      <c r="F18" s="72">
        <v>84.626174534313193</v>
      </c>
      <c r="G18" s="71">
        <v>2101272.1447999999</v>
      </c>
      <c r="H18" s="72">
        <v>4.4800663366220101</v>
      </c>
      <c r="I18" s="71">
        <v>331166.93979999999</v>
      </c>
      <c r="J18" s="72">
        <v>15.084510853618101</v>
      </c>
      <c r="K18" s="71">
        <v>315571.5441</v>
      </c>
      <c r="L18" s="72">
        <v>15.0181186611616</v>
      </c>
      <c r="M18" s="72">
        <v>4.9419524642114E-2</v>
      </c>
      <c r="N18" s="71">
        <v>32190020.982500002</v>
      </c>
      <c r="O18" s="71">
        <v>617256869.31599998</v>
      </c>
      <c r="P18" s="71">
        <v>107389</v>
      </c>
      <c r="Q18" s="71">
        <v>88326</v>
      </c>
      <c r="R18" s="72">
        <v>21.582546475556502</v>
      </c>
      <c r="S18" s="71">
        <v>20.443532678393499</v>
      </c>
      <c r="T18" s="71">
        <v>20.915173471005101</v>
      </c>
      <c r="U18" s="73">
        <v>-2.3070415472278198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666667.82420000003</v>
      </c>
      <c r="E19" s="71">
        <v>785970.38760000002</v>
      </c>
      <c r="F19" s="72">
        <v>84.820984952843304</v>
      </c>
      <c r="G19" s="71">
        <v>739086.30359999998</v>
      </c>
      <c r="H19" s="72">
        <v>-9.7983793025602601</v>
      </c>
      <c r="I19" s="71">
        <v>48562.203000000001</v>
      </c>
      <c r="J19" s="72">
        <v>7.2843178022390003</v>
      </c>
      <c r="K19" s="71">
        <v>41556.169900000001</v>
      </c>
      <c r="L19" s="72">
        <v>5.6226410498455897</v>
      </c>
      <c r="M19" s="72">
        <v>0.168591887001598</v>
      </c>
      <c r="N19" s="71">
        <v>13792082.955</v>
      </c>
      <c r="O19" s="71">
        <v>187142514.1841</v>
      </c>
      <c r="P19" s="71">
        <v>15060</v>
      </c>
      <c r="Q19" s="71">
        <v>11530</v>
      </c>
      <c r="R19" s="72">
        <v>30.6157849089332</v>
      </c>
      <c r="S19" s="71">
        <v>44.267451806108902</v>
      </c>
      <c r="T19" s="71">
        <v>45.084409332176897</v>
      </c>
      <c r="U19" s="73">
        <v>-1.8455038470393501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1385421.7594999999</v>
      </c>
      <c r="E20" s="71">
        <v>1404366.67</v>
      </c>
      <c r="F20" s="72">
        <v>98.650999706508301</v>
      </c>
      <c r="G20" s="71">
        <v>1444884.3533000001</v>
      </c>
      <c r="H20" s="72">
        <v>-4.1153877584868601</v>
      </c>
      <c r="I20" s="71">
        <v>111022.2922</v>
      </c>
      <c r="J20" s="72">
        <v>8.01360967797042</v>
      </c>
      <c r="K20" s="71">
        <v>71884.363700000002</v>
      </c>
      <c r="L20" s="72">
        <v>4.9750946181832401</v>
      </c>
      <c r="M20" s="72">
        <v>0.54445677036715601</v>
      </c>
      <c r="N20" s="71">
        <v>24256464.705800001</v>
      </c>
      <c r="O20" s="71">
        <v>310321467.46700001</v>
      </c>
      <c r="P20" s="71">
        <v>52772</v>
      </c>
      <c r="Q20" s="71">
        <v>42357</v>
      </c>
      <c r="R20" s="72">
        <v>24.5886158132068</v>
      </c>
      <c r="S20" s="71">
        <v>26.252970505192099</v>
      </c>
      <c r="T20" s="71">
        <v>24.436647654460899</v>
      </c>
      <c r="U20" s="73">
        <v>6.9185422288576097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453278.61359999998</v>
      </c>
      <c r="E21" s="71">
        <v>570111.04610000004</v>
      </c>
      <c r="F21" s="72">
        <v>79.507074402570495</v>
      </c>
      <c r="G21" s="71">
        <v>488623.69089999999</v>
      </c>
      <c r="H21" s="72">
        <v>-7.2335987710496896</v>
      </c>
      <c r="I21" s="71">
        <v>65151.828099999999</v>
      </c>
      <c r="J21" s="72">
        <v>14.3734617396915</v>
      </c>
      <c r="K21" s="71">
        <v>32224.709500000001</v>
      </c>
      <c r="L21" s="72">
        <v>6.5949953103266497</v>
      </c>
      <c r="M21" s="72">
        <v>1.02179722054593</v>
      </c>
      <c r="N21" s="71">
        <v>7564325.8684</v>
      </c>
      <c r="O21" s="71">
        <v>114701138.9004</v>
      </c>
      <c r="P21" s="71">
        <v>38431</v>
      </c>
      <c r="Q21" s="71">
        <v>31391</v>
      </c>
      <c r="R21" s="72">
        <v>22.426810232232199</v>
      </c>
      <c r="S21" s="71">
        <v>11.794608873045201</v>
      </c>
      <c r="T21" s="71">
        <v>11.6499109107706</v>
      </c>
      <c r="U21" s="73">
        <v>1.22681441862206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1709637.9210999999</v>
      </c>
      <c r="E22" s="71">
        <v>1771600.8592999999</v>
      </c>
      <c r="F22" s="72">
        <v>96.502432369304501</v>
      </c>
      <c r="G22" s="71">
        <v>1460741.3422999999</v>
      </c>
      <c r="H22" s="72">
        <v>17.039058975910201</v>
      </c>
      <c r="I22" s="71">
        <v>183121.41450000001</v>
      </c>
      <c r="J22" s="72">
        <v>10.7111226441548</v>
      </c>
      <c r="K22" s="71">
        <v>143057.8793</v>
      </c>
      <c r="L22" s="72">
        <v>9.7935120446956905</v>
      </c>
      <c r="M22" s="72">
        <v>0.280051230984521</v>
      </c>
      <c r="N22" s="71">
        <v>28619928.461300001</v>
      </c>
      <c r="O22" s="71">
        <v>386018709.21200001</v>
      </c>
      <c r="P22" s="71">
        <v>100265</v>
      </c>
      <c r="Q22" s="71">
        <v>81138</v>
      </c>
      <c r="R22" s="72">
        <v>23.573418127141402</v>
      </c>
      <c r="S22" s="71">
        <v>17.051193548097501</v>
      </c>
      <c r="T22" s="71">
        <v>17.0766827910474</v>
      </c>
      <c r="U22" s="73">
        <v>-0.149486561617582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3270270.4624000001</v>
      </c>
      <c r="E23" s="71">
        <v>3989191.3407999999</v>
      </c>
      <c r="F23" s="72">
        <v>81.978280383617104</v>
      </c>
      <c r="G23" s="71">
        <v>3190649.5465000002</v>
      </c>
      <c r="H23" s="72">
        <v>2.49544535492279</v>
      </c>
      <c r="I23" s="71">
        <v>350253.78080000001</v>
      </c>
      <c r="J23" s="72">
        <v>10.7102389489509</v>
      </c>
      <c r="K23" s="71">
        <v>348952.28419999999</v>
      </c>
      <c r="L23" s="72">
        <v>10.936716148684701</v>
      </c>
      <c r="M23" s="72">
        <v>3.7297265526830001E-3</v>
      </c>
      <c r="N23" s="71">
        <v>61622205.842</v>
      </c>
      <c r="O23" s="71">
        <v>828683826.80910003</v>
      </c>
      <c r="P23" s="71">
        <v>104364</v>
      </c>
      <c r="Q23" s="71">
        <v>79078</v>
      </c>
      <c r="R23" s="72">
        <v>31.976023672829399</v>
      </c>
      <c r="S23" s="71">
        <v>31.335234969913</v>
      </c>
      <c r="T23" s="71">
        <v>31.691554872404499</v>
      </c>
      <c r="U23" s="73">
        <v>-1.1371221656183399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327424.89250000002</v>
      </c>
      <c r="E24" s="71">
        <v>379991.92499999999</v>
      </c>
      <c r="F24" s="72">
        <v>86.166276428111004</v>
      </c>
      <c r="G24" s="71">
        <v>339319.54430000001</v>
      </c>
      <c r="H24" s="72">
        <v>-3.5054425834910599</v>
      </c>
      <c r="I24" s="71">
        <v>44848.571600000003</v>
      </c>
      <c r="J24" s="72">
        <v>13.6973616323322</v>
      </c>
      <c r="K24" s="71">
        <v>58064.996899999998</v>
      </c>
      <c r="L24" s="72">
        <v>17.112187575220702</v>
      </c>
      <c r="M24" s="72">
        <v>-0.227614328866002</v>
      </c>
      <c r="N24" s="71">
        <v>5144178.9225000003</v>
      </c>
      <c r="O24" s="71">
        <v>77366423.093400002</v>
      </c>
      <c r="P24" s="71">
        <v>33668</v>
      </c>
      <c r="Q24" s="71">
        <v>30257</v>
      </c>
      <c r="R24" s="72">
        <v>11.2734243315596</v>
      </c>
      <c r="S24" s="71">
        <v>9.7251067036948999</v>
      </c>
      <c r="T24" s="71">
        <v>9.7733715338599403</v>
      </c>
      <c r="U24" s="73">
        <v>-0.49629100878341997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385334.84580000001</v>
      </c>
      <c r="E25" s="71">
        <v>389367.65240000002</v>
      </c>
      <c r="F25" s="72">
        <v>98.964267685016296</v>
      </c>
      <c r="G25" s="71">
        <v>372081.49339999998</v>
      </c>
      <c r="H25" s="72">
        <v>3.5619488297828701</v>
      </c>
      <c r="I25" s="71">
        <v>31595.3668</v>
      </c>
      <c r="J25" s="72">
        <v>8.1994574703993699</v>
      </c>
      <c r="K25" s="71">
        <v>31895.3063</v>
      </c>
      <c r="L25" s="72">
        <v>8.5721291882989394</v>
      </c>
      <c r="M25" s="72">
        <v>-9.4038758298430006E-3</v>
      </c>
      <c r="N25" s="71">
        <v>5636078.7286999999</v>
      </c>
      <c r="O25" s="71">
        <v>84663265.606800005</v>
      </c>
      <c r="P25" s="71">
        <v>24803</v>
      </c>
      <c r="Q25" s="71">
        <v>24013</v>
      </c>
      <c r="R25" s="72">
        <v>3.28988464581685</v>
      </c>
      <c r="S25" s="71">
        <v>15.535816062573099</v>
      </c>
      <c r="T25" s="71">
        <v>15.7382632532378</v>
      </c>
      <c r="U25" s="73">
        <v>-1.3030998168964201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680471.3959</v>
      </c>
      <c r="E26" s="71">
        <v>729717.18169999996</v>
      </c>
      <c r="F26" s="72">
        <v>93.251387381989105</v>
      </c>
      <c r="G26" s="71">
        <v>559283.15700000001</v>
      </c>
      <c r="H26" s="72">
        <v>21.668494282941602</v>
      </c>
      <c r="I26" s="71">
        <v>141316.96479999999</v>
      </c>
      <c r="J26" s="72">
        <v>20.767509942587999</v>
      </c>
      <c r="K26" s="71">
        <v>126967.2032</v>
      </c>
      <c r="L26" s="72">
        <v>22.701774872151201</v>
      </c>
      <c r="M26" s="72">
        <v>0.113019435242628</v>
      </c>
      <c r="N26" s="71">
        <v>10008958.582800001</v>
      </c>
      <c r="O26" s="71">
        <v>177974530.39950001</v>
      </c>
      <c r="P26" s="71">
        <v>45760</v>
      </c>
      <c r="Q26" s="71">
        <v>36775</v>
      </c>
      <c r="R26" s="72">
        <v>24.432358939496901</v>
      </c>
      <c r="S26" s="71">
        <v>14.870441343968499</v>
      </c>
      <c r="T26" s="71">
        <v>15.377131515975501</v>
      </c>
      <c r="U26" s="73">
        <v>-3.4073647196255599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396290.85369999998</v>
      </c>
      <c r="E27" s="71">
        <v>370234.56809999997</v>
      </c>
      <c r="F27" s="72">
        <v>107.03777762668599</v>
      </c>
      <c r="G27" s="71">
        <v>282623.75679999997</v>
      </c>
      <c r="H27" s="72">
        <v>40.218521679490998</v>
      </c>
      <c r="I27" s="71">
        <v>110585.2588</v>
      </c>
      <c r="J27" s="72">
        <v>27.9050747115439</v>
      </c>
      <c r="K27" s="71">
        <v>88130.733300000007</v>
      </c>
      <c r="L27" s="72">
        <v>31.183059165959001</v>
      </c>
      <c r="M27" s="72">
        <v>0.25478655015344098</v>
      </c>
      <c r="N27" s="71">
        <v>5693228.9570000004</v>
      </c>
      <c r="O27" s="71">
        <v>70140366.150099993</v>
      </c>
      <c r="P27" s="71">
        <v>44347</v>
      </c>
      <c r="Q27" s="71">
        <v>37372</v>
      </c>
      <c r="R27" s="72">
        <v>18.663705447928901</v>
      </c>
      <c r="S27" s="71">
        <v>8.9361366879383102</v>
      </c>
      <c r="T27" s="71">
        <v>8.9799333699026</v>
      </c>
      <c r="U27" s="73">
        <v>-0.49010756542491402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1332980.2596</v>
      </c>
      <c r="E28" s="71">
        <v>1465680.5290000001</v>
      </c>
      <c r="F28" s="72">
        <v>90.946166864170706</v>
      </c>
      <c r="G28" s="71">
        <v>1355909.7027</v>
      </c>
      <c r="H28" s="72">
        <v>-1.69107449075265</v>
      </c>
      <c r="I28" s="71">
        <v>79888.3</v>
      </c>
      <c r="J28" s="72">
        <v>5.9932095336485203</v>
      </c>
      <c r="K28" s="71">
        <v>9295.1864000000005</v>
      </c>
      <c r="L28" s="72">
        <v>0.685531372884983</v>
      </c>
      <c r="M28" s="72">
        <v>7.5945882699027996</v>
      </c>
      <c r="N28" s="71">
        <v>20312811.823100001</v>
      </c>
      <c r="O28" s="71">
        <v>249031366.4084</v>
      </c>
      <c r="P28" s="71">
        <v>56432</v>
      </c>
      <c r="Q28" s="71">
        <v>54195</v>
      </c>
      <c r="R28" s="72">
        <v>4.1276870560014798</v>
      </c>
      <c r="S28" s="71">
        <v>23.620999780266501</v>
      </c>
      <c r="T28" s="71">
        <v>23.9482128978688</v>
      </c>
      <c r="U28" s="73">
        <v>-1.38526362408949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845075.79229999997</v>
      </c>
      <c r="E29" s="71">
        <v>897494.54940000002</v>
      </c>
      <c r="F29" s="72">
        <v>94.159434490711604</v>
      </c>
      <c r="G29" s="71">
        <v>874381.49979999999</v>
      </c>
      <c r="H29" s="72">
        <v>-3.35159281237117</v>
      </c>
      <c r="I29" s="71">
        <v>136277.53479999999</v>
      </c>
      <c r="J29" s="72">
        <v>16.126072482694202</v>
      </c>
      <c r="K29" s="71">
        <v>103819.034</v>
      </c>
      <c r="L29" s="72">
        <v>11.8734252753228</v>
      </c>
      <c r="M29" s="72">
        <v>0.31264498954979703</v>
      </c>
      <c r="N29" s="71">
        <v>14229110.4869</v>
      </c>
      <c r="O29" s="71">
        <v>183995136.54139999</v>
      </c>
      <c r="P29" s="71">
        <v>122262</v>
      </c>
      <c r="Q29" s="71">
        <v>108971</v>
      </c>
      <c r="R29" s="72">
        <v>12.196823007956199</v>
      </c>
      <c r="S29" s="71">
        <v>6.9120069383782399</v>
      </c>
      <c r="T29" s="71">
        <v>7.1804449009369504</v>
      </c>
      <c r="U29" s="73">
        <v>-3.8836471802167201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1427414.1671</v>
      </c>
      <c r="E30" s="71">
        <v>1440032.9228000001</v>
      </c>
      <c r="F30" s="72">
        <v>99.123717555327502</v>
      </c>
      <c r="G30" s="71">
        <v>1229650.797</v>
      </c>
      <c r="H30" s="72">
        <v>16.082888782936301</v>
      </c>
      <c r="I30" s="71">
        <v>176487.88889999999</v>
      </c>
      <c r="J30" s="72">
        <v>12.3641682258598</v>
      </c>
      <c r="K30" s="71">
        <v>123199.0745</v>
      </c>
      <c r="L30" s="72">
        <v>10.0190293700106</v>
      </c>
      <c r="M30" s="72">
        <v>0.43254232725587599</v>
      </c>
      <c r="N30" s="71">
        <v>22733326.509399999</v>
      </c>
      <c r="O30" s="71">
        <v>336381334.25160003</v>
      </c>
      <c r="P30" s="71">
        <v>100908</v>
      </c>
      <c r="Q30" s="71">
        <v>83317</v>
      </c>
      <c r="R30" s="72">
        <v>21.11333821429</v>
      </c>
      <c r="S30" s="71">
        <v>14.1456987265628</v>
      </c>
      <c r="T30" s="71">
        <v>14.167894812583301</v>
      </c>
      <c r="U30" s="73">
        <v>-0.15691049590063399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2445381.9509999999</v>
      </c>
      <c r="E31" s="71">
        <v>1241467.9413999999</v>
      </c>
      <c r="F31" s="72">
        <v>196.975038134481</v>
      </c>
      <c r="G31" s="71">
        <v>1152572.9882</v>
      </c>
      <c r="H31" s="72">
        <v>112.167209889155</v>
      </c>
      <c r="I31" s="71">
        <v>-77872.880499999999</v>
      </c>
      <c r="J31" s="72">
        <v>-3.1844874158883498</v>
      </c>
      <c r="K31" s="71">
        <v>17015.9293</v>
      </c>
      <c r="L31" s="72">
        <v>1.47634288450349</v>
      </c>
      <c r="M31" s="72">
        <v>-5.5764694438404803</v>
      </c>
      <c r="N31" s="71">
        <v>26889855.210099999</v>
      </c>
      <c r="O31" s="71">
        <v>321104867.2507</v>
      </c>
      <c r="P31" s="71">
        <v>55285</v>
      </c>
      <c r="Q31" s="71">
        <v>42414</v>
      </c>
      <c r="R31" s="72">
        <v>30.346112132786399</v>
      </c>
      <c r="S31" s="71">
        <v>44.232286352536903</v>
      </c>
      <c r="T31" s="71">
        <v>44.246324308011502</v>
      </c>
      <c r="U31" s="73">
        <v>-3.1736897710339003E-2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135194.03349999999</v>
      </c>
      <c r="E32" s="71">
        <v>196537.80739999999</v>
      </c>
      <c r="F32" s="72">
        <v>68.787799807315906</v>
      </c>
      <c r="G32" s="71">
        <v>153660.3308</v>
      </c>
      <c r="H32" s="72">
        <v>-12.017608711278401</v>
      </c>
      <c r="I32" s="71">
        <v>33720.853900000002</v>
      </c>
      <c r="J32" s="72">
        <v>24.9425607232881</v>
      </c>
      <c r="K32" s="71">
        <v>35015.645900000003</v>
      </c>
      <c r="L32" s="72">
        <v>22.7876939465758</v>
      </c>
      <c r="M32" s="72">
        <v>-3.6977527237330998E-2</v>
      </c>
      <c r="N32" s="71">
        <v>2179432.4759999998</v>
      </c>
      <c r="O32" s="71">
        <v>34401923.528999999</v>
      </c>
      <c r="P32" s="71">
        <v>29261</v>
      </c>
      <c r="Q32" s="71">
        <v>25112</v>
      </c>
      <c r="R32" s="72">
        <v>16.521981522777999</v>
      </c>
      <c r="S32" s="71">
        <v>4.6202806978572202</v>
      </c>
      <c r="T32" s="71">
        <v>4.6228823709780196</v>
      </c>
      <c r="U32" s="73">
        <v>-5.6309849789202997E-2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2.1368</v>
      </c>
      <c r="H33" s="74"/>
      <c r="I33" s="74"/>
      <c r="J33" s="74"/>
      <c r="K33" s="71">
        <v>6.0000000000000001E-3</v>
      </c>
      <c r="L33" s="72">
        <v>0.280793710220891</v>
      </c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220535.14989999999</v>
      </c>
      <c r="E35" s="71">
        <v>216797.90839999999</v>
      </c>
      <c r="F35" s="72">
        <v>101.72383651096099</v>
      </c>
      <c r="G35" s="71">
        <v>204942.48069999999</v>
      </c>
      <c r="H35" s="72">
        <v>7.6083148533880403</v>
      </c>
      <c r="I35" s="71">
        <v>30467.842499999999</v>
      </c>
      <c r="J35" s="72">
        <v>13.8154133315326</v>
      </c>
      <c r="K35" s="71">
        <v>12351.545899999999</v>
      </c>
      <c r="L35" s="72">
        <v>6.0268353626891598</v>
      </c>
      <c r="M35" s="72">
        <v>1.4667230115705601</v>
      </c>
      <c r="N35" s="71">
        <v>3393475.1905999999</v>
      </c>
      <c r="O35" s="71">
        <v>49685365.288999997</v>
      </c>
      <c r="P35" s="71">
        <v>15185</v>
      </c>
      <c r="Q35" s="71">
        <v>13367</v>
      </c>
      <c r="R35" s="72">
        <v>13.6006583376973</v>
      </c>
      <c r="S35" s="71">
        <v>14.523223569311799</v>
      </c>
      <c r="T35" s="71">
        <v>14.6565279494277</v>
      </c>
      <c r="U35" s="73">
        <v>-0.917870467804073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543704.94999999995</v>
      </c>
      <c r="E36" s="74"/>
      <c r="F36" s="74"/>
      <c r="G36" s="71">
        <v>6304.28</v>
      </c>
      <c r="H36" s="72">
        <v>8524.3782002068492</v>
      </c>
      <c r="I36" s="71">
        <v>43770.65</v>
      </c>
      <c r="J36" s="72">
        <v>8.0504416963649099</v>
      </c>
      <c r="K36" s="71">
        <v>-161.5</v>
      </c>
      <c r="L36" s="72">
        <v>-2.56175169884586</v>
      </c>
      <c r="M36" s="72">
        <v>-272.02569659442702</v>
      </c>
      <c r="N36" s="71">
        <v>1828438.68</v>
      </c>
      <c r="O36" s="71">
        <v>17940067.219999999</v>
      </c>
      <c r="P36" s="71">
        <v>114</v>
      </c>
      <c r="Q36" s="71">
        <v>71</v>
      </c>
      <c r="R36" s="72">
        <v>60.5633802816902</v>
      </c>
      <c r="S36" s="71">
        <v>4769.3416666666699</v>
      </c>
      <c r="T36" s="71">
        <v>1557.08577464789</v>
      </c>
      <c r="U36" s="73">
        <v>67.352186455197995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1137055</v>
      </c>
      <c r="E37" s="71">
        <v>277952.22220000002</v>
      </c>
      <c r="F37" s="72">
        <v>409.08289597405502</v>
      </c>
      <c r="G37" s="71">
        <v>1906648.21</v>
      </c>
      <c r="H37" s="72">
        <v>-40.363670967912803</v>
      </c>
      <c r="I37" s="71">
        <v>-179654.64</v>
      </c>
      <c r="J37" s="72">
        <v>-15.799995602675301</v>
      </c>
      <c r="K37" s="71">
        <v>-278414.01</v>
      </c>
      <c r="L37" s="72">
        <v>-14.602274742649</v>
      </c>
      <c r="M37" s="72">
        <v>-0.354721265643205</v>
      </c>
      <c r="N37" s="71">
        <v>10046238.439999999</v>
      </c>
      <c r="O37" s="71">
        <v>127298952.29000001</v>
      </c>
      <c r="P37" s="71">
        <v>393</v>
      </c>
      <c r="Q37" s="71">
        <v>403</v>
      </c>
      <c r="R37" s="72">
        <v>-2.4813895781637698</v>
      </c>
      <c r="S37" s="71">
        <v>2893.26972010178</v>
      </c>
      <c r="T37" s="71">
        <v>2993.1837468982599</v>
      </c>
      <c r="U37" s="73">
        <v>-3.4533256993740098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558332.54</v>
      </c>
      <c r="E38" s="71">
        <v>226993.68969999999</v>
      </c>
      <c r="F38" s="72">
        <v>245.96830895956001</v>
      </c>
      <c r="G38" s="71">
        <v>1165122.3</v>
      </c>
      <c r="H38" s="72">
        <v>-52.0794907109752</v>
      </c>
      <c r="I38" s="71">
        <v>-46851.23</v>
      </c>
      <c r="J38" s="72">
        <v>-8.3912769977547796</v>
      </c>
      <c r="K38" s="71">
        <v>-154218.63</v>
      </c>
      <c r="L38" s="72">
        <v>-13.236261120399099</v>
      </c>
      <c r="M38" s="72">
        <v>-0.69620252754158196</v>
      </c>
      <c r="N38" s="71">
        <v>4715847.57</v>
      </c>
      <c r="O38" s="71">
        <v>124038068.27</v>
      </c>
      <c r="P38" s="71">
        <v>203</v>
      </c>
      <c r="Q38" s="71">
        <v>259</v>
      </c>
      <c r="R38" s="72">
        <v>-21.6216216216216</v>
      </c>
      <c r="S38" s="71">
        <v>2750.4066009852199</v>
      </c>
      <c r="T38" s="71">
        <v>2632.6634362934401</v>
      </c>
      <c r="U38" s="73">
        <v>4.2809366676770297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618983.5</v>
      </c>
      <c r="E39" s="71">
        <v>179566.0215</v>
      </c>
      <c r="F39" s="72">
        <v>344.71081712973199</v>
      </c>
      <c r="G39" s="71">
        <v>1038848.19</v>
      </c>
      <c r="H39" s="72">
        <v>-40.416366322012799</v>
      </c>
      <c r="I39" s="71">
        <v>-136020.29</v>
      </c>
      <c r="J39" s="72">
        <v>-21.974784465175599</v>
      </c>
      <c r="K39" s="71">
        <v>-206166.08</v>
      </c>
      <c r="L39" s="72">
        <v>-19.845640776444899</v>
      </c>
      <c r="M39" s="72">
        <v>-0.34023923819087998</v>
      </c>
      <c r="N39" s="71">
        <v>6462158.54</v>
      </c>
      <c r="O39" s="71">
        <v>87719186.870000005</v>
      </c>
      <c r="P39" s="71">
        <v>272</v>
      </c>
      <c r="Q39" s="71">
        <v>310</v>
      </c>
      <c r="R39" s="72">
        <v>-12.258064516129</v>
      </c>
      <c r="S39" s="71">
        <v>2275.6746323529401</v>
      </c>
      <c r="T39" s="71">
        <v>2615.0243870967702</v>
      </c>
      <c r="U39" s="73">
        <v>-14.9120506912256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2.2000000000000002</v>
      </c>
      <c r="E40" s="74"/>
      <c r="F40" s="74"/>
      <c r="G40" s="71">
        <v>1.07</v>
      </c>
      <c r="H40" s="72">
        <v>105.607476635514</v>
      </c>
      <c r="I40" s="71">
        <v>2.11</v>
      </c>
      <c r="J40" s="72">
        <v>95.909090909090907</v>
      </c>
      <c r="K40" s="71">
        <v>0</v>
      </c>
      <c r="L40" s="72">
        <v>0</v>
      </c>
      <c r="M40" s="74"/>
      <c r="N40" s="71">
        <v>24.14</v>
      </c>
      <c r="O40" s="71">
        <v>4120.8</v>
      </c>
      <c r="P40" s="71">
        <v>9</v>
      </c>
      <c r="Q40" s="71">
        <v>4</v>
      </c>
      <c r="R40" s="72">
        <v>125</v>
      </c>
      <c r="S40" s="71">
        <v>0.24444444444444399</v>
      </c>
      <c r="T40" s="71">
        <v>1.0725</v>
      </c>
      <c r="U40" s="73">
        <v>-338.75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300885.4694</v>
      </c>
      <c r="E41" s="71">
        <v>128846.4016</v>
      </c>
      <c r="F41" s="72">
        <v>233.52260184501699</v>
      </c>
      <c r="G41" s="71">
        <v>480370.96740000002</v>
      </c>
      <c r="H41" s="72">
        <v>-37.363935412554703</v>
      </c>
      <c r="I41" s="71">
        <v>23086.0157</v>
      </c>
      <c r="J41" s="72">
        <v>7.6726921197079196</v>
      </c>
      <c r="K41" s="71">
        <v>33102.518400000001</v>
      </c>
      <c r="L41" s="72">
        <v>6.8910322743205796</v>
      </c>
      <c r="M41" s="72">
        <v>-0.30259035215882502</v>
      </c>
      <c r="N41" s="71">
        <v>4048878.6327999998</v>
      </c>
      <c r="O41" s="71">
        <v>53809954.5013</v>
      </c>
      <c r="P41" s="71">
        <v>406</v>
      </c>
      <c r="Q41" s="71">
        <v>358</v>
      </c>
      <c r="R41" s="72">
        <v>13.407821229050301</v>
      </c>
      <c r="S41" s="71">
        <v>741.09721527093598</v>
      </c>
      <c r="T41" s="71">
        <v>714.63735055865902</v>
      </c>
      <c r="U41" s="73">
        <v>3.5703635322126202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668552.50399999996</v>
      </c>
      <c r="E42" s="71">
        <v>403195.06559999997</v>
      </c>
      <c r="F42" s="72">
        <v>165.81366217989799</v>
      </c>
      <c r="G42" s="71">
        <v>952389.38179999997</v>
      </c>
      <c r="H42" s="72">
        <v>-29.802608389391398</v>
      </c>
      <c r="I42" s="71">
        <v>43341.409</v>
      </c>
      <c r="J42" s="72">
        <v>6.4828728844309298</v>
      </c>
      <c r="K42" s="71">
        <v>52248.688800000004</v>
      </c>
      <c r="L42" s="72">
        <v>5.4860637674530599</v>
      </c>
      <c r="M42" s="72">
        <v>-0.17047853265936899</v>
      </c>
      <c r="N42" s="71">
        <v>7548154.8820000002</v>
      </c>
      <c r="O42" s="71">
        <v>133545181.0174</v>
      </c>
      <c r="P42" s="71">
        <v>2956</v>
      </c>
      <c r="Q42" s="71">
        <v>2389</v>
      </c>
      <c r="R42" s="72">
        <v>23.733779824194201</v>
      </c>
      <c r="S42" s="71">
        <v>226.16796481732101</v>
      </c>
      <c r="T42" s="71">
        <v>245.92853084972799</v>
      </c>
      <c r="U42" s="73">
        <v>-8.7371197987160301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536730.26</v>
      </c>
      <c r="E43" s="71">
        <v>115836.60830000001</v>
      </c>
      <c r="F43" s="72">
        <v>463.35115286693002</v>
      </c>
      <c r="G43" s="71">
        <v>887239.44</v>
      </c>
      <c r="H43" s="72">
        <v>-39.5055905089161</v>
      </c>
      <c r="I43" s="71">
        <v>-70974.8</v>
      </c>
      <c r="J43" s="72">
        <v>-13.223551062688401</v>
      </c>
      <c r="K43" s="71">
        <v>-145324.59</v>
      </c>
      <c r="L43" s="72">
        <v>-16.379410500507099</v>
      </c>
      <c r="M43" s="72">
        <v>-0.51161190270689905</v>
      </c>
      <c r="N43" s="71">
        <v>4653069.07</v>
      </c>
      <c r="O43" s="71">
        <v>57028065.390000001</v>
      </c>
      <c r="P43" s="71">
        <v>340</v>
      </c>
      <c r="Q43" s="71">
        <v>341</v>
      </c>
      <c r="R43" s="72">
        <v>-0.29325513196480901</v>
      </c>
      <c r="S43" s="71">
        <v>1578.6184117647099</v>
      </c>
      <c r="T43" s="71">
        <v>1594.48085043988</v>
      </c>
      <c r="U43" s="73">
        <v>-1.00483046168482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276833.42</v>
      </c>
      <c r="E44" s="71">
        <v>23660.430899999999</v>
      </c>
      <c r="F44" s="72">
        <v>1170.0269583847701</v>
      </c>
      <c r="G44" s="71">
        <v>240234.31</v>
      </c>
      <c r="H44" s="72">
        <v>15.234755601729001</v>
      </c>
      <c r="I44" s="71">
        <v>38001.72</v>
      </c>
      <c r="J44" s="72">
        <v>13.7272876952501</v>
      </c>
      <c r="K44" s="71">
        <v>30507.25</v>
      </c>
      <c r="L44" s="72">
        <v>12.6989562814737</v>
      </c>
      <c r="M44" s="72">
        <v>0.245661932819248</v>
      </c>
      <c r="N44" s="71">
        <v>1807468.43</v>
      </c>
      <c r="O44" s="71">
        <v>22651889.68</v>
      </c>
      <c r="P44" s="71">
        <v>216</v>
      </c>
      <c r="Q44" s="71">
        <v>192</v>
      </c>
      <c r="R44" s="72">
        <v>12.5</v>
      </c>
      <c r="S44" s="71">
        <v>1281.6362037036999</v>
      </c>
      <c r="T44" s="71">
        <v>1321.3190104166699</v>
      </c>
      <c r="U44" s="73">
        <v>-3.0962613726334198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64135.840900000003</v>
      </c>
      <c r="E45" s="77"/>
      <c r="F45" s="77"/>
      <c r="G45" s="76">
        <v>13228.143400000001</v>
      </c>
      <c r="H45" s="78">
        <v>384.84385873833202</v>
      </c>
      <c r="I45" s="76">
        <v>6687.0365000000002</v>
      </c>
      <c r="J45" s="78">
        <v>10.4263644261348</v>
      </c>
      <c r="K45" s="76">
        <v>1155.6075000000001</v>
      </c>
      <c r="L45" s="78">
        <v>8.7359765089936996</v>
      </c>
      <c r="M45" s="78">
        <v>4.7865983908896403</v>
      </c>
      <c r="N45" s="76">
        <v>518052.38709999999</v>
      </c>
      <c r="O45" s="76">
        <v>7276122.3476</v>
      </c>
      <c r="P45" s="76">
        <v>36</v>
      </c>
      <c r="Q45" s="76">
        <v>30</v>
      </c>
      <c r="R45" s="78">
        <v>20</v>
      </c>
      <c r="S45" s="76">
        <v>1781.5511361111101</v>
      </c>
      <c r="T45" s="76">
        <v>1026.3519966666699</v>
      </c>
      <c r="U45" s="79">
        <v>42.389978268765503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8" workbookViewId="0">
      <selection activeCell="F32" sqref="F32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83935</v>
      </c>
      <c r="D2" s="32">
        <v>701630.38657094003</v>
      </c>
      <c r="E2" s="32">
        <v>511370.99315897399</v>
      </c>
      <c r="F2" s="32">
        <v>190259.39341196601</v>
      </c>
      <c r="G2" s="32">
        <v>511370.99315897399</v>
      </c>
      <c r="H2" s="32">
        <v>0.27116755068407999</v>
      </c>
    </row>
    <row r="3" spans="1:8" ht="14.25" x14ac:dyDescent="0.2">
      <c r="A3" s="32">
        <v>2</v>
      </c>
      <c r="B3" s="33">
        <v>13</v>
      </c>
      <c r="C3" s="32">
        <v>14647</v>
      </c>
      <c r="D3" s="32">
        <v>143594.45283437701</v>
      </c>
      <c r="E3" s="32">
        <v>109689.524015332</v>
      </c>
      <c r="F3" s="32">
        <v>33904.928819045497</v>
      </c>
      <c r="G3" s="32">
        <v>109689.524015332</v>
      </c>
      <c r="H3" s="32">
        <v>0.23611586763836701</v>
      </c>
    </row>
    <row r="4" spans="1:8" ht="14.25" x14ac:dyDescent="0.2">
      <c r="A4" s="32">
        <v>3</v>
      </c>
      <c r="B4" s="33">
        <v>14</v>
      </c>
      <c r="C4" s="32">
        <v>136817</v>
      </c>
      <c r="D4" s="32">
        <v>181950.446121368</v>
      </c>
      <c r="E4" s="32">
        <v>130711.897320513</v>
      </c>
      <c r="F4" s="32">
        <v>51238.548800854704</v>
      </c>
      <c r="G4" s="32">
        <v>130711.897320513</v>
      </c>
      <c r="H4" s="32">
        <v>0.28160716224172799</v>
      </c>
    </row>
    <row r="5" spans="1:8" ht="14.25" x14ac:dyDescent="0.2">
      <c r="A5" s="32">
        <v>4</v>
      </c>
      <c r="B5" s="33">
        <v>15</v>
      </c>
      <c r="C5" s="32">
        <v>4038</v>
      </c>
      <c r="D5" s="32">
        <v>54687.764014529901</v>
      </c>
      <c r="E5" s="32">
        <v>41419.892523931601</v>
      </c>
      <c r="F5" s="32">
        <v>13267.8714905983</v>
      </c>
      <c r="G5" s="32">
        <v>41419.892523931601</v>
      </c>
      <c r="H5" s="32">
        <v>0.24261133600330001</v>
      </c>
    </row>
    <row r="6" spans="1:8" ht="14.25" x14ac:dyDescent="0.2">
      <c r="A6" s="32">
        <v>5</v>
      </c>
      <c r="B6" s="33">
        <v>16</v>
      </c>
      <c r="C6" s="32">
        <v>3334</v>
      </c>
      <c r="D6" s="32">
        <v>151236.15671282099</v>
      </c>
      <c r="E6" s="32">
        <v>118477.734771795</v>
      </c>
      <c r="F6" s="32">
        <v>32758.421941025601</v>
      </c>
      <c r="G6" s="32">
        <v>118477.734771795</v>
      </c>
      <c r="H6" s="32">
        <v>0.21660443278276401</v>
      </c>
    </row>
    <row r="7" spans="1:8" ht="14.25" x14ac:dyDescent="0.2">
      <c r="A7" s="32">
        <v>6</v>
      </c>
      <c r="B7" s="33">
        <v>17</v>
      </c>
      <c r="C7" s="32">
        <v>20961</v>
      </c>
      <c r="D7" s="32">
        <v>291505.680682051</v>
      </c>
      <c r="E7" s="32">
        <v>198216.83065897401</v>
      </c>
      <c r="F7" s="32">
        <v>93288.850023076899</v>
      </c>
      <c r="G7" s="32">
        <v>198216.83065897401</v>
      </c>
      <c r="H7" s="32">
        <v>0.320024123731668</v>
      </c>
    </row>
    <row r="8" spans="1:8" ht="14.25" x14ac:dyDescent="0.2">
      <c r="A8" s="32">
        <v>7</v>
      </c>
      <c r="B8" s="33">
        <v>18</v>
      </c>
      <c r="C8" s="32">
        <v>91820</v>
      </c>
      <c r="D8" s="32">
        <v>194599.806137607</v>
      </c>
      <c r="E8" s="32">
        <v>151511.98247265001</v>
      </c>
      <c r="F8" s="32">
        <v>43087.823664957301</v>
      </c>
      <c r="G8" s="32">
        <v>151511.98247265001</v>
      </c>
      <c r="H8" s="32">
        <v>0.22141760837361099</v>
      </c>
    </row>
    <row r="9" spans="1:8" ht="14.25" x14ac:dyDescent="0.2">
      <c r="A9" s="32">
        <v>8</v>
      </c>
      <c r="B9" s="33">
        <v>19</v>
      </c>
      <c r="C9" s="32">
        <v>35372</v>
      </c>
      <c r="D9" s="32">
        <v>102585.59430085499</v>
      </c>
      <c r="E9" s="32">
        <v>82971.314499145301</v>
      </c>
      <c r="F9" s="32">
        <v>19614.279801709399</v>
      </c>
      <c r="G9" s="32">
        <v>82971.314499145301</v>
      </c>
      <c r="H9" s="32">
        <v>0.191199163346329</v>
      </c>
    </row>
    <row r="10" spans="1:8" ht="14.25" x14ac:dyDescent="0.2">
      <c r="A10" s="32">
        <v>9</v>
      </c>
      <c r="B10" s="33">
        <v>21</v>
      </c>
      <c r="C10" s="32">
        <v>288320</v>
      </c>
      <c r="D10" s="32">
        <v>1298063.8672478599</v>
      </c>
      <c r="E10" s="32">
        <v>1246464.8642324801</v>
      </c>
      <c r="F10" s="32">
        <v>51599.003015384602</v>
      </c>
      <c r="G10" s="32">
        <v>1246464.8642324801</v>
      </c>
      <c r="H10" s="35">
        <v>3.9750742869674102E-2</v>
      </c>
    </row>
    <row r="11" spans="1:8" ht="14.25" x14ac:dyDescent="0.2">
      <c r="A11" s="32">
        <v>10</v>
      </c>
      <c r="B11" s="33">
        <v>22</v>
      </c>
      <c r="C11" s="32">
        <v>204370.69200000001</v>
      </c>
      <c r="D11" s="32">
        <v>2808494.33012906</v>
      </c>
      <c r="E11" s="32">
        <v>2702103.3663470098</v>
      </c>
      <c r="F11" s="32">
        <v>106390.963782051</v>
      </c>
      <c r="G11" s="32">
        <v>2702103.3663470098</v>
      </c>
      <c r="H11" s="32">
        <v>3.7881851012019803E-2</v>
      </c>
    </row>
    <row r="12" spans="1:8" ht="14.25" x14ac:dyDescent="0.2">
      <c r="A12" s="32">
        <v>11</v>
      </c>
      <c r="B12" s="33">
        <v>23</v>
      </c>
      <c r="C12" s="32">
        <v>250669.527</v>
      </c>
      <c r="D12" s="32">
        <v>2195410.33733419</v>
      </c>
      <c r="E12" s="32">
        <v>1864243.57571282</v>
      </c>
      <c r="F12" s="32">
        <v>331166.761621368</v>
      </c>
      <c r="G12" s="32">
        <v>1864243.57571282</v>
      </c>
      <c r="H12" s="32">
        <v>0.15084504066947799</v>
      </c>
    </row>
    <row r="13" spans="1:8" ht="14.25" x14ac:dyDescent="0.2">
      <c r="A13" s="32">
        <v>12</v>
      </c>
      <c r="B13" s="33">
        <v>24</v>
      </c>
      <c r="C13" s="32">
        <v>27472</v>
      </c>
      <c r="D13" s="32">
        <v>666667.86833931599</v>
      </c>
      <c r="E13" s="32">
        <v>618105.62010427401</v>
      </c>
      <c r="F13" s="32">
        <v>48562.248235042702</v>
      </c>
      <c r="G13" s="32">
        <v>618105.62010427401</v>
      </c>
      <c r="H13" s="32">
        <v>7.2843241051968405E-2</v>
      </c>
    </row>
    <row r="14" spans="1:8" ht="14.25" x14ac:dyDescent="0.2">
      <c r="A14" s="32">
        <v>13</v>
      </c>
      <c r="B14" s="33">
        <v>25</v>
      </c>
      <c r="C14" s="32">
        <v>105045</v>
      </c>
      <c r="D14" s="32">
        <v>1385421.9885</v>
      </c>
      <c r="E14" s="32">
        <v>1274399.4672999999</v>
      </c>
      <c r="F14" s="32">
        <v>111022.5212</v>
      </c>
      <c r="G14" s="32">
        <v>1274399.4672999999</v>
      </c>
      <c r="H14" s="32">
        <v>8.0136248826398596E-2</v>
      </c>
    </row>
    <row r="15" spans="1:8" ht="14.25" x14ac:dyDescent="0.2">
      <c r="A15" s="32">
        <v>14</v>
      </c>
      <c r="B15" s="33">
        <v>26</v>
      </c>
      <c r="C15" s="32">
        <v>76022</v>
      </c>
      <c r="D15" s="32">
        <v>453278.26310816099</v>
      </c>
      <c r="E15" s="32">
        <v>388126.78518112103</v>
      </c>
      <c r="F15" s="32">
        <v>65151.477927040301</v>
      </c>
      <c r="G15" s="32">
        <v>388126.78518112103</v>
      </c>
      <c r="H15" s="32">
        <v>0.14373395600374</v>
      </c>
    </row>
    <row r="16" spans="1:8" ht="14.25" x14ac:dyDescent="0.2">
      <c r="A16" s="32">
        <v>15</v>
      </c>
      <c r="B16" s="33">
        <v>27</v>
      </c>
      <c r="C16" s="32">
        <v>230656.84599999999</v>
      </c>
      <c r="D16" s="32">
        <v>1709639.68023333</v>
      </c>
      <c r="E16" s="32">
        <v>1526516.5059</v>
      </c>
      <c r="F16" s="32">
        <v>183123.17433333301</v>
      </c>
      <c r="G16" s="32">
        <v>1526516.5059</v>
      </c>
      <c r="H16" s="32">
        <v>0.107112145588678</v>
      </c>
    </row>
    <row r="17" spans="1:8" ht="14.25" x14ac:dyDescent="0.2">
      <c r="A17" s="32">
        <v>16</v>
      </c>
      <c r="B17" s="33">
        <v>29</v>
      </c>
      <c r="C17" s="32">
        <v>240786</v>
      </c>
      <c r="D17" s="32">
        <v>3270272.8674700898</v>
      </c>
      <c r="E17" s="32">
        <v>2920016.7218632498</v>
      </c>
      <c r="F17" s="32">
        <v>350256.14560683799</v>
      </c>
      <c r="G17" s="32">
        <v>2920016.7218632498</v>
      </c>
      <c r="H17" s="32">
        <v>0.10710303384493999</v>
      </c>
    </row>
    <row r="18" spans="1:8" ht="14.25" x14ac:dyDescent="0.2">
      <c r="A18" s="32">
        <v>17</v>
      </c>
      <c r="B18" s="33">
        <v>31</v>
      </c>
      <c r="C18" s="32">
        <v>34110.879000000001</v>
      </c>
      <c r="D18" s="32">
        <v>327425.04333266802</v>
      </c>
      <c r="E18" s="32">
        <v>282576.30995183601</v>
      </c>
      <c r="F18" s="32">
        <v>44848.733380831203</v>
      </c>
      <c r="G18" s="32">
        <v>282576.30995183601</v>
      </c>
      <c r="H18" s="32">
        <v>0.13697404732497601</v>
      </c>
    </row>
    <row r="19" spans="1:8" ht="14.25" x14ac:dyDescent="0.2">
      <c r="A19" s="32">
        <v>18</v>
      </c>
      <c r="B19" s="33">
        <v>32</v>
      </c>
      <c r="C19" s="32">
        <v>25922.866000000002</v>
      </c>
      <c r="D19" s="32">
        <v>385334.86027847399</v>
      </c>
      <c r="E19" s="32">
        <v>353739.47825485602</v>
      </c>
      <c r="F19" s="32">
        <v>31595.382023618102</v>
      </c>
      <c r="G19" s="32">
        <v>353739.47825485602</v>
      </c>
      <c r="H19" s="32">
        <v>8.19946111306534E-2</v>
      </c>
    </row>
    <row r="20" spans="1:8" ht="14.25" x14ac:dyDescent="0.2">
      <c r="A20" s="32">
        <v>19</v>
      </c>
      <c r="B20" s="33">
        <v>33</v>
      </c>
      <c r="C20" s="32">
        <v>45891.08</v>
      </c>
      <c r="D20" s="32">
        <v>680471.27324724302</v>
      </c>
      <c r="E20" s="32">
        <v>539154.41077802598</v>
      </c>
      <c r="F20" s="32">
        <v>141316.86246921701</v>
      </c>
      <c r="G20" s="32">
        <v>539154.41077802598</v>
      </c>
      <c r="H20" s="32">
        <v>0.20767498647642499</v>
      </c>
    </row>
    <row r="21" spans="1:8" ht="14.25" x14ac:dyDescent="0.2">
      <c r="A21" s="32">
        <v>20</v>
      </c>
      <c r="B21" s="33">
        <v>34</v>
      </c>
      <c r="C21" s="32">
        <v>67160.656000000003</v>
      </c>
      <c r="D21" s="32">
        <v>396290.66721792601</v>
      </c>
      <c r="E21" s="32">
        <v>285705.60603827401</v>
      </c>
      <c r="F21" s="32">
        <v>110585.061179652</v>
      </c>
      <c r="G21" s="32">
        <v>285705.60603827401</v>
      </c>
      <c r="H21" s="32">
        <v>0.27905037975279701</v>
      </c>
    </row>
    <row r="22" spans="1:8" ht="14.25" x14ac:dyDescent="0.2">
      <c r="A22" s="32">
        <v>21</v>
      </c>
      <c r="B22" s="33">
        <v>35</v>
      </c>
      <c r="C22" s="32">
        <v>43962.082000000002</v>
      </c>
      <c r="D22" s="32">
        <v>1332980.25872655</v>
      </c>
      <c r="E22" s="32">
        <v>1253091.9658079599</v>
      </c>
      <c r="F22" s="32">
        <v>79888.292918584106</v>
      </c>
      <c r="G22" s="32">
        <v>1253091.9658079599</v>
      </c>
      <c r="H22" s="32">
        <v>5.9932090063287702E-2</v>
      </c>
    </row>
    <row r="23" spans="1:8" ht="14.25" x14ac:dyDescent="0.2">
      <c r="A23" s="32">
        <v>22</v>
      </c>
      <c r="B23" s="33">
        <v>36</v>
      </c>
      <c r="C23" s="32">
        <v>160750.72399999999</v>
      </c>
      <c r="D23" s="32">
        <v>845075.79302300897</v>
      </c>
      <c r="E23" s="32">
        <v>708798.25158780196</v>
      </c>
      <c r="F23" s="32">
        <v>136277.54143520701</v>
      </c>
      <c r="G23" s="32">
        <v>708798.25158780196</v>
      </c>
      <c r="H23" s="32">
        <v>0.16126073254058501</v>
      </c>
    </row>
    <row r="24" spans="1:8" ht="14.25" x14ac:dyDescent="0.2">
      <c r="A24" s="32">
        <v>23</v>
      </c>
      <c r="B24" s="33">
        <v>37</v>
      </c>
      <c r="C24" s="32">
        <v>182932.886</v>
      </c>
      <c r="D24" s="32">
        <v>1427414.27988673</v>
      </c>
      <c r="E24" s="32">
        <v>1250926.2761522599</v>
      </c>
      <c r="F24" s="32">
        <v>176488.003734461</v>
      </c>
      <c r="G24" s="32">
        <v>1250926.2761522599</v>
      </c>
      <c r="H24" s="32">
        <v>0.123641752938374</v>
      </c>
    </row>
    <row r="25" spans="1:8" ht="14.25" x14ac:dyDescent="0.2">
      <c r="A25" s="32">
        <v>24</v>
      </c>
      <c r="B25" s="33">
        <v>38</v>
      </c>
      <c r="C25" s="32">
        <v>584064.84199999995</v>
      </c>
      <c r="D25" s="32">
        <v>2445382.7809761101</v>
      </c>
      <c r="E25" s="32">
        <v>2523254.75000796</v>
      </c>
      <c r="F25" s="32">
        <v>-77871.969031858403</v>
      </c>
      <c r="G25" s="32">
        <v>2523254.75000796</v>
      </c>
      <c r="H25" s="32">
        <v>-3.1844490620308898E-2</v>
      </c>
    </row>
    <row r="26" spans="1:8" ht="14.25" x14ac:dyDescent="0.2">
      <c r="A26" s="32">
        <v>25</v>
      </c>
      <c r="B26" s="33">
        <v>39</v>
      </c>
      <c r="C26" s="32">
        <v>95914.267000000007</v>
      </c>
      <c r="D26" s="32">
        <v>135194.00544782501</v>
      </c>
      <c r="E26" s="32">
        <v>101473.17916662899</v>
      </c>
      <c r="F26" s="32">
        <v>33720.826281195899</v>
      </c>
      <c r="G26" s="32">
        <v>101473.17916662899</v>
      </c>
      <c r="H26" s="32">
        <v>0.24942545469746899</v>
      </c>
    </row>
    <row r="27" spans="1:8" ht="14.25" x14ac:dyDescent="0.2">
      <c r="A27" s="32">
        <v>26</v>
      </c>
      <c r="B27" s="33">
        <v>42</v>
      </c>
      <c r="C27" s="32">
        <v>12149.200999999999</v>
      </c>
      <c r="D27" s="32">
        <v>220535.15059999999</v>
      </c>
      <c r="E27" s="32">
        <v>190067.2977</v>
      </c>
      <c r="F27" s="32">
        <v>30467.852900000002</v>
      </c>
      <c r="G27" s="32">
        <v>190067.2977</v>
      </c>
      <c r="H27" s="32">
        <v>0.13815418003482699</v>
      </c>
    </row>
    <row r="28" spans="1:8" ht="14.25" x14ac:dyDescent="0.2">
      <c r="A28" s="32">
        <v>27</v>
      </c>
      <c r="B28" s="33">
        <v>75</v>
      </c>
      <c r="C28" s="32">
        <v>666</v>
      </c>
      <c r="D28" s="32">
        <v>300885.47008547001</v>
      </c>
      <c r="E28" s="32">
        <v>277799.452991453</v>
      </c>
      <c r="F28" s="32">
        <v>23086.017094017101</v>
      </c>
      <c r="G28" s="32">
        <v>277799.452991453</v>
      </c>
      <c r="H28" s="32">
        <v>7.6726925655330694E-2</v>
      </c>
    </row>
    <row r="29" spans="1:8" ht="14.25" x14ac:dyDescent="0.2">
      <c r="A29" s="32">
        <v>28</v>
      </c>
      <c r="B29" s="33">
        <v>76</v>
      </c>
      <c r="C29" s="32">
        <v>3066</v>
      </c>
      <c r="D29" s="32">
        <v>668552.49035213701</v>
      </c>
      <c r="E29" s="32">
        <v>625211.08833931596</v>
      </c>
      <c r="F29" s="32">
        <v>43341.402012820501</v>
      </c>
      <c r="G29" s="32">
        <v>625211.08833931596</v>
      </c>
      <c r="H29" s="32">
        <v>6.48287197165206E-2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64135.840707964599</v>
      </c>
      <c r="E30" s="32">
        <v>57448.8047651464</v>
      </c>
      <c r="F30" s="32">
        <v>6687.0359428182401</v>
      </c>
      <c r="G30" s="32">
        <v>57448.8047651464</v>
      </c>
      <c r="H30" s="32">
        <v>0.104263635886008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268</v>
      </c>
      <c r="D32" s="37">
        <v>543704.94999999995</v>
      </c>
      <c r="E32" s="37">
        <v>499934.3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384</v>
      </c>
      <c r="D33" s="37">
        <v>1137055</v>
      </c>
      <c r="E33" s="37">
        <v>1316709.6399999999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191</v>
      </c>
      <c r="D34" s="37">
        <v>558332.54</v>
      </c>
      <c r="E34" s="37">
        <v>605183.77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254</v>
      </c>
      <c r="D35" s="37">
        <v>618983.5</v>
      </c>
      <c r="E35" s="37">
        <v>755003.79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12</v>
      </c>
      <c r="D36" s="37">
        <v>2.2000000000000002</v>
      </c>
      <c r="E36" s="37">
        <v>0.09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326</v>
      </c>
      <c r="D37" s="37">
        <v>536730.26</v>
      </c>
      <c r="E37" s="37">
        <v>607705.06000000006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202</v>
      </c>
      <c r="D38" s="37">
        <v>276833.42</v>
      </c>
      <c r="E38" s="37">
        <v>238831.7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2015-09-21T00:58:36Z</dcterms:modified>
</cp:coreProperties>
</file>