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4562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<sst xmlns="http://schemas.openxmlformats.org/spreadsheetml/2006/main" count="144" uniqueCount="101">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</sst>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sz val="9"/>
      <color indexed="64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30" fillId="0" borderId="0" xfId="0" applyNumberFormat="1" applyFont="1" applyAlignment="1"/>
    <xf numFmtId="1" fontId="30" fillId="0" borderId="0" xfId="0" applyNumberFormat="1" applyFon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24" sqref="H24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 x14ac:dyDescent="0.15">
      <c r="A2" s="11" t="s">
        <v>3</v>
      </c>
      <c r="B2" s="12"/>
      <c r="C2" s="31" t="s">
        <v>4</v>
      </c>
      <c r="D2" s="31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2" t="s">
        <v>5</v>
      </c>
      <c r="B3" s="32"/>
      <c r="C3" s="32"/>
      <c r="D3" s="32"/>
      <c r="E3" s="15">
        <f>RA!D7</f>
        <v>14313102.6807</v>
      </c>
      <c r="F3" s="25">
        <f>RA!I7</f>
        <v>1473238.9964999999</v>
      </c>
      <c r="G3" s="16">
        <f>E3-F3</f>
        <v>12839863.6842</v>
      </c>
      <c r="H3" s="27">
        <f>RA!J7</f>
        <v>10.2929394790588</v>
      </c>
      <c r="I3" s="20">
        <f>SUM(I4:I39)</f>
        <v>14313106.180632157</v>
      </c>
      <c r="J3" s="21">
        <f>SUM(J4:J39)</f>
        <v>12839863.730733873</v>
      </c>
      <c r="K3" s="22">
        <f>E3-I3</f>
        <v>-3.4999321568757296</v>
      </c>
      <c r="L3" s="22">
        <f>G3-J3</f>
        <v>-4.6533873304724693E-2</v>
      </c>
    </row>
    <row r="4" spans="1:12" x14ac:dyDescent="0.15">
      <c r="A4" s="33">
        <f>RA!A8</f>
        <v>41492</v>
      </c>
      <c r="B4" s="12">
        <v>12</v>
      </c>
      <c r="C4" s="30" t="s">
        <v>6</v>
      </c>
      <c r="D4" s="30"/>
      <c r="E4" s="15">
        <f>RA!D8</f>
        <v>450154.505</v>
      </c>
      <c r="F4" s="25">
        <f>RA!I8</f>
        <v>89850.912200000006</v>
      </c>
      <c r="G4" s="16">
        <f t="shared" ref="G4:G39" si="0">E4-F4</f>
        <v>360303.59279999998</v>
      </c>
      <c r="H4" s="27">
        <f>RA!J8</f>
        <v>19.960016217098602</v>
      </c>
      <c r="I4" s="20">
        <f>VLOOKUP(B4,RMS!B:D,3,FALSE)</f>
        <v>450154.95280512801</v>
      </c>
      <c r="J4" s="21">
        <f>VLOOKUP(B4,RMS!B:E,4,FALSE)</f>
        <v>360303.59831367497</v>
      </c>
      <c r="K4" s="22">
        <f t="shared" ref="K4:K39" si="1">E4-I4</f>
        <v>-0.44780512800207362</v>
      </c>
      <c r="L4" s="22">
        <f t="shared" ref="L4:L39" si="2">G4-J4</f>
        <v>-5.5136749870143831E-3</v>
      </c>
    </row>
    <row r="5" spans="1:12" x14ac:dyDescent="0.15">
      <c r="A5" s="33"/>
      <c r="B5" s="12">
        <v>13</v>
      </c>
      <c r="C5" s="30" t="s">
        <v>7</v>
      </c>
      <c r="D5" s="30"/>
      <c r="E5" s="15">
        <f>RA!D9</f>
        <v>96672.005000000005</v>
      </c>
      <c r="F5" s="25">
        <f>RA!I9</f>
        <v>19880.936000000002</v>
      </c>
      <c r="G5" s="16">
        <f t="shared" si="0"/>
        <v>76791.069000000003</v>
      </c>
      <c r="H5" s="27">
        <f>RA!J9</f>
        <v>20.565349813526701</v>
      </c>
      <c r="I5" s="20">
        <f>VLOOKUP(B5,RMS!B:D,3,FALSE)</f>
        <v>96672.010828061393</v>
      </c>
      <c r="J5" s="21">
        <f>VLOOKUP(B5,RMS!B:E,4,FALSE)</f>
        <v>76791.059350412193</v>
      </c>
      <c r="K5" s="22">
        <f t="shared" si="1"/>
        <v>-5.8280613884562626E-3</v>
      </c>
      <c r="L5" s="22">
        <f t="shared" si="2"/>
        <v>9.6495878096902743E-3</v>
      </c>
    </row>
    <row r="6" spans="1:12" x14ac:dyDescent="0.15">
      <c r="A6" s="33"/>
      <c r="B6" s="12">
        <v>14</v>
      </c>
      <c r="C6" s="30" t="s">
        <v>8</v>
      </c>
      <c r="D6" s="30"/>
      <c r="E6" s="15">
        <f>RA!D10</f>
        <v>132117.01019999999</v>
      </c>
      <c r="F6" s="25">
        <f>RA!I10</f>
        <v>28658.662899999999</v>
      </c>
      <c r="G6" s="16">
        <f t="shared" si="0"/>
        <v>103458.34729999999</v>
      </c>
      <c r="H6" s="27">
        <f>RA!J10</f>
        <v>21.6918796880252</v>
      </c>
      <c r="I6" s="20">
        <f>VLOOKUP(B6,RMS!B:D,3,FALSE)</f>
        <v>132119.26150598301</v>
      </c>
      <c r="J6" s="21">
        <f>VLOOKUP(B6,RMS!B:E,4,FALSE)</f>
        <v>103458.346896581</v>
      </c>
      <c r="K6" s="22">
        <f t="shared" si="1"/>
        <v>-2.2513059830234852</v>
      </c>
      <c r="L6" s="22">
        <f t="shared" si="2"/>
        <v>4.0341899148188531E-4</v>
      </c>
    </row>
    <row r="7" spans="1:12" x14ac:dyDescent="0.15">
      <c r="A7" s="33"/>
      <c r="B7" s="12">
        <v>15</v>
      </c>
      <c r="C7" s="30" t="s">
        <v>9</v>
      </c>
      <c r="D7" s="30"/>
      <c r="E7" s="15">
        <f>RA!D11</f>
        <v>38487.035600000003</v>
      </c>
      <c r="F7" s="25">
        <f>RA!I11</f>
        <v>6369.2919000000002</v>
      </c>
      <c r="G7" s="16">
        <f t="shared" si="0"/>
        <v>32117.743700000003</v>
      </c>
      <c r="H7" s="27">
        <f>RA!J11</f>
        <v>16.5491880595761</v>
      </c>
      <c r="I7" s="20">
        <f>VLOOKUP(B7,RMS!B:D,3,FALSE)</f>
        <v>38487.0645350427</v>
      </c>
      <c r="J7" s="21">
        <f>VLOOKUP(B7,RMS!B:E,4,FALSE)</f>
        <v>32117.743616239299</v>
      </c>
      <c r="K7" s="22">
        <f t="shared" si="1"/>
        <v>-2.8935042697412428E-2</v>
      </c>
      <c r="L7" s="22">
        <f t="shared" si="2"/>
        <v>8.3760704001178965E-5</v>
      </c>
    </row>
    <row r="8" spans="1:12" x14ac:dyDescent="0.15">
      <c r="A8" s="33"/>
      <c r="B8" s="12">
        <v>16</v>
      </c>
      <c r="C8" s="30" t="s">
        <v>10</v>
      </c>
      <c r="D8" s="30"/>
      <c r="E8" s="15">
        <f>RA!D12</f>
        <v>107459.8591</v>
      </c>
      <c r="F8" s="25">
        <f>RA!I12</f>
        <v>7305.3462</v>
      </c>
      <c r="G8" s="16">
        <f t="shared" si="0"/>
        <v>100154.5129</v>
      </c>
      <c r="H8" s="27">
        <f>RA!J12</f>
        <v>6.7982093603917599</v>
      </c>
      <c r="I8" s="20">
        <f>VLOOKUP(B8,RMS!B:D,3,FALSE)</f>
        <v>107459.859780342</v>
      </c>
      <c r="J8" s="21">
        <f>VLOOKUP(B8,RMS!B:E,4,FALSE)</f>
        <v>100154.512967521</v>
      </c>
      <c r="K8" s="22">
        <f t="shared" si="1"/>
        <v>-6.8034199648536742E-4</v>
      </c>
      <c r="L8" s="22">
        <f t="shared" si="2"/>
        <v>-6.7521003074944019E-5</v>
      </c>
    </row>
    <row r="9" spans="1:12" x14ac:dyDescent="0.15">
      <c r="A9" s="33"/>
      <c r="B9" s="12">
        <v>17</v>
      </c>
      <c r="C9" s="30" t="s">
        <v>11</v>
      </c>
      <c r="D9" s="30"/>
      <c r="E9" s="15">
        <f>RA!D13</f>
        <v>245365.26879999999</v>
      </c>
      <c r="F9" s="25">
        <f>RA!I13</f>
        <v>58013.524899999997</v>
      </c>
      <c r="G9" s="16">
        <f t="shared" si="0"/>
        <v>187351.7439</v>
      </c>
      <c r="H9" s="27">
        <f>RA!J13</f>
        <v>23.6437394679878</v>
      </c>
      <c r="I9" s="20">
        <f>VLOOKUP(B9,RMS!B:D,3,FALSE)</f>
        <v>245365.41885897401</v>
      </c>
      <c r="J9" s="21">
        <f>VLOOKUP(B9,RMS!B:E,4,FALSE)</f>
        <v>187351.74236239301</v>
      </c>
      <c r="K9" s="22">
        <f t="shared" si="1"/>
        <v>-0.15005897401715629</v>
      </c>
      <c r="L9" s="22">
        <f t="shared" si="2"/>
        <v>1.5376069932244718E-3</v>
      </c>
    </row>
    <row r="10" spans="1:12" x14ac:dyDescent="0.15">
      <c r="A10" s="33"/>
      <c r="B10" s="12">
        <v>18</v>
      </c>
      <c r="C10" s="30" t="s">
        <v>12</v>
      </c>
      <c r="D10" s="30"/>
      <c r="E10" s="15">
        <f>RA!D14</f>
        <v>124036.57309999999</v>
      </c>
      <c r="F10" s="25">
        <f>RA!I14</f>
        <v>4919.5841</v>
      </c>
      <c r="G10" s="16">
        <f t="shared" si="0"/>
        <v>119116.989</v>
      </c>
      <c r="H10" s="27">
        <f>RA!J14</f>
        <v>3.9662367131295699</v>
      </c>
      <c r="I10" s="20">
        <f>VLOOKUP(B10,RMS!B:D,3,FALSE)</f>
        <v>124036.582495726</v>
      </c>
      <c r="J10" s="21">
        <f>VLOOKUP(B10,RMS!B:E,4,FALSE)</f>
        <v>119116.992794872</v>
      </c>
      <c r="K10" s="22">
        <f t="shared" si="1"/>
        <v>-9.3957260105526075E-3</v>
      </c>
      <c r="L10" s="22">
        <f t="shared" si="2"/>
        <v>-3.7948719982523471E-3</v>
      </c>
    </row>
    <row r="11" spans="1:12" x14ac:dyDescent="0.15">
      <c r="A11" s="33"/>
      <c r="B11" s="12">
        <v>19</v>
      </c>
      <c r="C11" s="30" t="s">
        <v>13</v>
      </c>
      <c r="D11" s="30"/>
      <c r="E11" s="15">
        <f>RA!D15</f>
        <v>77765.553899999999</v>
      </c>
      <c r="F11" s="25">
        <f>RA!I15</f>
        <v>6822.2893000000004</v>
      </c>
      <c r="G11" s="16">
        <f t="shared" si="0"/>
        <v>70943.264599999995</v>
      </c>
      <c r="H11" s="27">
        <f>RA!J15</f>
        <v>8.7728935985885101</v>
      </c>
      <c r="I11" s="20">
        <f>VLOOKUP(B11,RMS!B:D,3,FALSE)</f>
        <v>77765.610970085501</v>
      </c>
      <c r="J11" s="21">
        <f>VLOOKUP(B11,RMS!B:E,4,FALSE)</f>
        <v>70943.265995726499</v>
      </c>
      <c r="K11" s="22">
        <f t="shared" si="1"/>
        <v>-5.7070085502346046E-2</v>
      </c>
      <c r="L11" s="22">
        <f t="shared" si="2"/>
        <v>-1.3957265036879107E-3</v>
      </c>
    </row>
    <row r="12" spans="1:12" x14ac:dyDescent="0.15">
      <c r="A12" s="33"/>
      <c r="B12" s="12">
        <v>21</v>
      </c>
      <c r="C12" s="30" t="s">
        <v>14</v>
      </c>
      <c r="D12" s="30"/>
      <c r="E12" s="15">
        <f>RA!D16</f>
        <v>812489.90949999995</v>
      </c>
      <c r="F12" s="25">
        <f>RA!I16</f>
        <v>51866.853499999997</v>
      </c>
      <c r="G12" s="16">
        <f t="shared" si="0"/>
        <v>760623.05599999998</v>
      </c>
      <c r="H12" s="27">
        <f>RA!J16</f>
        <v>6.3836920180237602</v>
      </c>
      <c r="I12" s="20">
        <f>VLOOKUP(B12,RMS!B:D,3,FALSE)</f>
        <v>812489.24</v>
      </c>
      <c r="J12" s="21">
        <f>VLOOKUP(B12,RMS!B:E,4,FALSE)</f>
        <v>760623.05599999998</v>
      </c>
      <c r="K12" s="22">
        <f t="shared" si="1"/>
        <v>0.66949999995995313</v>
      </c>
      <c r="L12" s="22">
        <f t="shared" si="2"/>
        <v>0</v>
      </c>
    </row>
    <row r="13" spans="1:12" x14ac:dyDescent="0.15">
      <c r="A13" s="33"/>
      <c r="B13" s="12">
        <v>22</v>
      </c>
      <c r="C13" s="30" t="s">
        <v>15</v>
      </c>
      <c r="D13" s="30"/>
      <c r="E13" s="15">
        <f>RA!D17</f>
        <v>391990.85619999998</v>
      </c>
      <c r="F13" s="25">
        <f>RA!I17</f>
        <v>48497.090100000001</v>
      </c>
      <c r="G13" s="16">
        <f t="shared" si="0"/>
        <v>343493.76610000001</v>
      </c>
      <c r="H13" s="27">
        <f>RA!J17</f>
        <v>12.3719952475769</v>
      </c>
      <c r="I13" s="20">
        <f>VLOOKUP(B13,RMS!B:D,3,FALSE)</f>
        <v>391990.87358205102</v>
      </c>
      <c r="J13" s="21">
        <f>VLOOKUP(B13,RMS!B:E,4,FALSE)</f>
        <v>343493.765205128</v>
      </c>
      <c r="K13" s="22">
        <f t="shared" si="1"/>
        <v>-1.7382051039021462E-2</v>
      </c>
      <c r="L13" s="22">
        <f t="shared" si="2"/>
        <v>8.9487200602889061E-4</v>
      </c>
    </row>
    <row r="14" spans="1:12" x14ac:dyDescent="0.15">
      <c r="A14" s="33"/>
      <c r="B14" s="12">
        <v>23</v>
      </c>
      <c r="C14" s="30" t="s">
        <v>16</v>
      </c>
      <c r="D14" s="30"/>
      <c r="E14" s="15">
        <f>RA!D18</f>
        <v>1494494.0558</v>
      </c>
      <c r="F14" s="25">
        <f>RA!I18</f>
        <v>145558.19279999999</v>
      </c>
      <c r="G14" s="16">
        <f t="shared" si="0"/>
        <v>1348935.8629999999</v>
      </c>
      <c r="H14" s="27">
        <f>RA!J18</f>
        <v>9.7396300932145898</v>
      </c>
      <c r="I14" s="20">
        <f>VLOOKUP(B14,RMS!B:D,3,FALSE)</f>
        <v>1494494.0896743599</v>
      </c>
      <c r="J14" s="21">
        <f>VLOOKUP(B14,RMS!B:E,4,FALSE)</f>
        <v>1348935.86344872</v>
      </c>
      <c r="K14" s="22">
        <f t="shared" si="1"/>
        <v>-3.3874359913170338E-2</v>
      </c>
      <c r="L14" s="22">
        <f t="shared" si="2"/>
        <v>-4.487200640141964E-4</v>
      </c>
    </row>
    <row r="15" spans="1:12" x14ac:dyDescent="0.15">
      <c r="A15" s="33"/>
      <c r="B15" s="12">
        <v>24</v>
      </c>
      <c r="C15" s="30" t="s">
        <v>17</v>
      </c>
      <c r="D15" s="30"/>
      <c r="E15" s="15">
        <f>RA!D19</f>
        <v>398079.9841</v>
      </c>
      <c r="F15" s="25">
        <f>RA!I19</f>
        <v>42223.069000000003</v>
      </c>
      <c r="G15" s="16">
        <f t="shared" si="0"/>
        <v>355856.91509999998</v>
      </c>
      <c r="H15" s="27">
        <f>RA!J19</f>
        <v>10.6066797343404</v>
      </c>
      <c r="I15" s="20">
        <f>VLOOKUP(B15,RMS!B:D,3,FALSE)</f>
        <v>398079.97530256398</v>
      </c>
      <c r="J15" s="21">
        <f>VLOOKUP(B15,RMS!B:E,4,FALSE)</f>
        <v>355856.91555897403</v>
      </c>
      <c r="K15" s="22">
        <f t="shared" si="1"/>
        <v>8.7974360212683678E-3</v>
      </c>
      <c r="L15" s="22">
        <f t="shared" si="2"/>
        <v>-4.5897404197603464E-4</v>
      </c>
    </row>
    <row r="16" spans="1:12" x14ac:dyDescent="0.15">
      <c r="A16" s="33"/>
      <c r="B16" s="12">
        <v>25</v>
      </c>
      <c r="C16" s="30" t="s">
        <v>18</v>
      </c>
      <c r="D16" s="30"/>
      <c r="E16" s="15">
        <f>RA!D20</f>
        <v>848843.69510000001</v>
      </c>
      <c r="F16" s="25">
        <f>RA!I20</f>
        <v>11936.55</v>
      </c>
      <c r="G16" s="16">
        <f t="shared" si="0"/>
        <v>836907.14509999997</v>
      </c>
      <c r="H16" s="27">
        <f>RA!J20</f>
        <v>1.40621295403435</v>
      </c>
      <c r="I16" s="20">
        <f>VLOOKUP(B16,RMS!B:D,3,FALSE)</f>
        <v>848843.73789999995</v>
      </c>
      <c r="J16" s="21">
        <f>VLOOKUP(B16,RMS!B:E,4,FALSE)</f>
        <v>836907.14509999997</v>
      </c>
      <c r="K16" s="22">
        <f t="shared" si="1"/>
        <v>-4.2799999937415123E-2</v>
      </c>
      <c r="L16" s="22">
        <f t="shared" si="2"/>
        <v>0</v>
      </c>
    </row>
    <row r="17" spans="1:12" x14ac:dyDescent="0.15">
      <c r="A17" s="33"/>
      <c r="B17" s="12">
        <v>26</v>
      </c>
      <c r="C17" s="30" t="s">
        <v>19</v>
      </c>
      <c r="D17" s="30"/>
      <c r="E17" s="15">
        <f>RA!D21</f>
        <v>300509.58610000001</v>
      </c>
      <c r="F17" s="25">
        <f>RA!I21</f>
        <v>24809.646700000001</v>
      </c>
      <c r="G17" s="16">
        <f t="shared" si="0"/>
        <v>275699.93940000003</v>
      </c>
      <c r="H17" s="27">
        <f>RA!J21</f>
        <v>8.2558586639376408</v>
      </c>
      <c r="I17" s="20">
        <f>VLOOKUP(B17,RMS!B:D,3,FALSE)</f>
        <v>300509.50186814199</v>
      </c>
      <c r="J17" s="21">
        <f>VLOOKUP(B17,RMS!B:E,4,FALSE)</f>
        <v>275699.93937610602</v>
      </c>
      <c r="K17" s="22">
        <f t="shared" si="1"/>
        <v>8.4231858025304973E-2</v>
      </c>
      <c r="L17" s="22">
        <f t="shared" si="2"/>
        <v>2.3894011974334717E-5</v>
      </c>
    </row>
    <row r="18" spans="1:12" x14ac:dyDescent="0.15">
      <c r="A18" s="33"/>
      <c r="B18" s="12">
        <v>27</v>
      </c>
      <c r="C18" s="30" t="s">
        <v>20</v>
      </c>
      <c r="D18" s="30"/>
      <c r="E18" s="15">
        <f>RA!D22</f>
        <v>1112471.1606000001</v>
      </c>
      <c r="F18" s="25">
        <f>RA!I22</f>
        <v>127992.73970000001</v>
      </c>
      <c r="G18" s="16">
        <f t="shared" si="0"/>
        <v>984478.42090000003</v>
      </c>
      <c r="H18" s="27">
        <f>RA!J22</f>
        <v>11.5052636178873</v>
      </c>
      <c r="I18" s="20">
        <f>VLOOKUP(B18,RMS!B:D,3,FALSE)</f>
        <v>1112471.3840982299</v>
      </c>
      <c r="J18" s="21">
        <f>VLOOKUP(B18,RMS!B:E,4,FALSE)</f>
        <v>984478.42238849599</v>
      </c>
      <c r="K18" s="22">
        <f t="shared" si="1"/>
        <v>-0.22349822986871004</v>
      </c>
      <c r="L18" s="22">
        <f t="shared" si="2"/>
        <v>-1.4884959673509002E-3</v>
      </c>
    </row>
    <row r="19" spans="1:12" x14ac:dyDescent="0.15">
      <c r="A19" s="33"/>
      <c r="B19" s="12">
        <v>29</v>
      </c>
      <c r="C19" s="30" t="s">
        <v>21</v>
      </c>
      <c r="D19" s="30"/>
      <c r="E19" s="15">
        <f>RA!D23</f>
        <v>2156915.9304</v>
      </c>
      <c r="F19" s="25">
        <f>RA!I23</f>
        <v>141416.95449999999</v>
      </c>
      <c r="G19" s="16">
        <f t="shared" si="0"/>
        <v>2015498.9759</v>
      </c>
      <c r="H19" s="27">
        <f>RA!J23</f>
        <v>6.55644258113362</v>
      </c>
      <c r="I19" s="20">
        <f>VLOOKUP(B19,RMS!B:D,3,FALSE)</f>
        <v>2156917.0170478602</v>
      </c>
      <c r="J19" s="21">
        <f>VLOOKUP(B19,RMS!B:E,4,FALSE)</f>
        <v>2015499.00652393</v>
      </c>
      <c r="K19" s="22">
        <f t="shared" si="1"/>
        <v>-1.0866478602401912</v>
      </c>
      <c r="L19" s="22">
        <f t="shared" si="2"/>
        <v>-3.0623930040746927E-2</v>
      </c>
    </row>
    <row r="20" spans="1:12" x14ac:dyDescent="0.15">
      <c r="A20" s="33"/>
      <c r="B20" s="12">
        <v>31</v>
      </c>
      <c r="C20" s="30" t="s">
        <v>22</v>
      </c>
      <c r="D20" s="30"/>
      <c r="E20" s="15">
        <f>RA!D24</f>
        <v>289024.57400000002</v>
      </c>
      <c r="F20" s="25">
        <f>RA!I24</f>
        <v>47068.270700000001</v>
      </c>
      <c r="G20" s="16">
        <f t="shared" si="0"/>
        <v>241956.30330000003</v>
      </c>
      <c r="H20" s="27">
        <f>RA!J24</f>
        <v>16.285214107780298</v>
      </c>
      <c r="I20" s="20">
        <f>VLOOKUP(B20,RMS!B:D,3,FALSE)</f>
        <v>289024.59078485001</v>
      </c>
      <c r="J20" s="21">
        <f>VLOOKUP(B20,RMS!B:E,4,FALSE)</f>
        <v>241956.255779456</v>
      </c>
      <c r="K20" s="22">
        <f t="shared" si="1"/>
        <v>-1.6784849984105676E-2</v>
      </c>
      <c r="L20" s="22">
        <f t="shared" si="2"/>
        <v>4.7520544030703604E-2</v>
      </c>
    </row>
    <row r="21" spans="1:12" x14ac:dyDescent="0.15">
      <c r="A21" s="33"/>
      <c r="B21" s="12">
        <v>32</v>
      </c>
      <c r="C21" s="30" t="s">
        <v>23</v>
      </c>
      <c r="D21" s="30"/>
      <c r="E21" s="15">
        <f>RA!D25</f>
        <v>210792.01300000001</v>
      </c>
      <c r="F21" s="25">
        <f>RA!I25</f>
        <v>23137.503799999999</v>
      </c>
      <c r="G21" s="16">
        <f t="shared" si="0"/>
        <v>187654.5092</v>
      </c>
      <c r="H21" s="27">
        <f>RA!J25</f>
        <v>10.9764613330013</v>
      </c>
      <c r="I21" s="20">
        <f>VLOOKUP(B21,RMS!B:D,3,FALSE)</f>
        <v>210792.013441374</v>
      </c>
      <c r="J21" s="21">
        <f>VLOOKUP(B21,RMS!B:E,4,FALSE)</f>
        <v>187654.520277784</v>
      </c>
      <c r="K21" s="22">
        <f t="shared" si="1"/>
        <v>-4.413739952724427E-4</v>
      </c>
      <c r="L21" s="22">
        <f t="shared" si="2"/>
        <v>-1.107778400182724E-2</v>
      </c>
    </row>
    <row r="22" spans="1:12" x14ac:dyDescent="0.15">
      <c r="A22" s="33"/>
      <c r="B22" s="12">
        <v>33</v>
      </c>
      <c r="C22" s="30" t="s">
        <v>24</v>
      </c>
      <c r="D22" s="30"/>
      <c r="E22" s="15">
        <f>RA!D26</f>
        <v>541676.46420000005</v>
      </c>
      <c r="F22" s="25">
        <f>RA!I26</f>
        <v>107283.3529</v>
      </c>
      <c r="G22" s="16">
        <f t="shared" si="0"/>
        <v>434393.11130000005</v>
      </c>
      <c r="H22" s="27">
        <f>RA!J26</f>
        <v>19.805799216040601</v>
      </c>
      <c r="I22" s="20">
        <f>VLOOKUP(B22,RMS!B:D,3,FALSE)</f>
        <v>541676.46160755598</v>
      </c>
      <c r="J22" s="21">
        <f>VLOOKUP(B22,RMS!B:E,4,FALSE)</f>
        <v>434393.22957703198</v>
      </c>
      <c r="K22" s="22">
        <f t="shared" si="1"/>
        <v>2.5924440706148744E-3</v>
      </c>
      <c r="L22" s="22">
        <f t="shared" si="2"/>
        <v>-0.11827703192830086</v>
      </c>
    </row>
    <row r="23" spans="1:12" x14ac:dyDescent="0.15">
      <c r="A23" s="33"/>
      <c r="B23" s="12">
        <v>34</v>
      </c>
      <c r="C23" s="30" t="s">
        <v>25</v>
      </c>
      <c r="D23" s="30"/>
      <c r="E23" s="15">
        <f>RA!D27</f>
        <v>216780.73190000001</v>
      </c>
      <c r="F23" s="25">
        <f>RA!I27</f>
        <v>61122.850899999998</v>
      </c>
      <c r="G23" s="16">
        <f t="shared" si="0"/>
        <v>155657.88100000002</v>
      </c>
      <c r="H23" s="27">
        <f>RA!J27</f>
        <v>28.1957028026807</v>
      </c>
      <c r="I23" s="20">
        <f>VLOOKUP(B23,RMS!B:D,3,FALSE)</f>
        <v>216780.69437289899</v>
      </c>
      <c r="J23" s="21">
        <f>VLOOKUP(B23,RMS!B:E,4,FALSE)</f>
        <v>155657.88758295399</v>
      </c>
      <c r="K23" s="22">
        <f t="shared" si="1"/>
        <v>3.7527101027080789E-2</v>
      </c>
      <c r="L23" s="22">
        <f t="shared" si="2"/>
        <v>-6.582953967154026E-3</v>
      </c>
    </row>
    <row r="24" spans="1:12" x14ac:dyDescent="0.15">
      <c r="A24" s="33"/>
      <c r="B24" s="12">
        <v>35</v>
      </c>
      <c r="C24" s="30" t="s">
        <v>26</v>
      </c>
      <c r="D24" s="30"/>
      <c r="E24" s="15">
        <f>RA!D28</f>
        <v>843067.00120000006</v>
      </c>
      <c r="F24" s="25">
        <f>RA!I28</f>
        <v>18053.735199999999</v>
      </c>
      <c r="G24" s="16">
        <f t="shared" si="0"/>
        <v>825013.26600000006</v>
      </c>
      <c r="H24" s="27">
        <f>RA!J28</f>
        <v>2.1414353988832202</v>
      </c>
      <c r="I24" s="20">
        <f>VLOOKUP(B24,RMS!B:D,3,FALSE)</f>
        <v>843067.00029203505</v>
      </c>
      <c r="J24" s="21">
        <f>VLOOKUP(B24,RMS!B:E,4,FALSE)</f>
        <v>825013.25012104597</v>
      </c>
      <c r="K24" s="22">
        <f t="shared" si="1"/>
        <v>9.0796500444412231E-4</v>
      </c>
      <c r="L24" s="22">
        <f t="shared" si="2"/>
        <v>1.5878954087384045E-2</v>
      </c>
    </row>
    <row r="25" spans="1:12" x14ac:dyDescent="0.15">
      <c r="A25" s="33"/>
      <c r="B25" s="12">
        <v>36</v>
      </c>
      <c r="C25" s="30" t="s">
        <v>27</v>
      </c>
      <c r="D25" s="30"/>
      <c r="E25" s="15">
        <f>RA!D29</f>
        <v>625124.51139999996</v>
      </c>
      <c r="F25" s="25">
        <f>RA!I29</f>
        <v>95042.346999999994</v>
      </c>
      <c r="G25" s="16">
        <f t="shared" si="0"/>
        <v>530082.16440000001</v>
      </c>
      <c r="H25" s="27">
        <f>RA!J29</f>
        <v>15.203746656349701</v>
      </c>
      <c r="I25" s="20">
        <f>VLOOKUP(B25,RMS!B:D,3,FALSE)</f>
        <v>625124.51136283204</v>
      </c>
      <c r="J25" s="21">
        <f>VLOOKUP(B25,RMS!B:E,4,FALSE)</f>
        <v>530082.13261362398</v>
      </c>
      <c r="K25" s="22">
        <f t="shared" si="1"/>
        <v>3.7167919799685478E-5</v>
      </c>
      <c r="L25" s="22">
        <f t="shared" si="2"/>
        <v>3.1786376028321683E-2</v>
      </c>
    </row>
    <row r="26" spans="1:12" x14ac:dyDescent="0.15">
      <c r="A26" s="33"/>
      <c r="B26" s="12">
        <v>37</v>
      </c>
      <c r="C26" s="30" t="s">
        <v>28</v>
      </c>
      <c r="D26" s="30"/>
      <c r="E26" s="15">
        <f>RA!D30</f>
        <v>1170481.1139</v>
      </c>
      <c r="F26" s="25">
        <f>RA!I30</f>
        <v>189454.32199999999</v>
      </c>
      <c r="G26" s="16">
        <f t="shared" si="0"/>
        <v>981026.79190000007</v>
      </c>
      <c r="H26" s="27">
        <f>RA!J30</f>
        <v>16.186021265114199</v>
      </c>
      <c r="I26" s="20">
        <f>VLOOKUP(B26,RMS!B:D,3,FALSE)</f>
        <v>1170481.1063628299</v>
      </c>
      <c r="J26" s="21">
        <f>VLOOKUP(B26,RMS!B:E,4,FALSE)</f>
        <v>981026.77922307805</v>
      </c>
      <c r="K26" s="22">
        <f t="shared" si="1"/>
        <v>7.5371700804680586E-3</v>
      </c>
      <c r="L26" s="22">
        <f t="shared" si="2"/>
        <v>1.2676922022365034E-2</v>
      </c>
    </row>
    <row r="27" spans="1:12" x14ac:dyDescent="0.15">
      <c r="A27" s="33"/>
      <c r="B27" s="12">
        <v>38</v>
      </c>
      <c r="C27" s="30" t="s">
        <v>29</v>
      </c>
      <c r="D27" s="30"/>
      <c r="E27" s="15">
        <f>RA!D31</f>
        <v>700894.02890000003</v>
      </c>
      <c r="F27" s="25">
        <f>RA!I31</f>
        <v>27665.852500000001</v>
      </c>
      <c r="G27" s="16">
        <f t="shared" si="0"/>
        <v>673228.1764</v>
      </c>
      <c r="H27" s="27">
        <f>RA!J31</f>
        <v>3.94722331183495</v>
      </c>
      <c r="I27" s="20">
        <f>VLOOKUP(B27,RMS!B:D,3,FALSE)</f>
        <v>700894.04151781998</v>
      </c>
      <c r="J27" s="21">
        <f>VLOOKUP(B27,RMS!B:E,4,FALSE)</f>
        <v>673228.16115044197</v>
      </c>
      <c r="K27" s="22">
        <f t="shared" si="1"/>
        <v>-1.261781994253397E-2</v>
      </c>
      <c r="L27" s="22">
        <f t="shared" si="2"/>
        <v>1.5249558025971055E-2</v>
      </c>
    </row>
    <row r="28" spans="1:12" x14ac:dyDescent="0.15">
      <c r="A28" s="33"/>
      <c r="B28" s="12">
        <v>39</v>
      </c>
      <c r="C28" s="30" t="s">
        <v>30</v>
      </c>
      <c r="D28" s="30"/>
      <c r="E28" s="15">
        <f>RA!D32</f>
        <v>121405.644</v>
      </c>
      <c r="F28" s="25">
        <f>RA!I32</f>
        <v>31100.429899999999</v>
      </c>
      <c r="G28" s="16">
        <f t="shared" si="0"/>
        <v>90305.214099999997</v>
      </c>
      <c r="H28" s="27">
        <f>RA!J32</f>
        <v>25.6169555840419</v>
      </c>
      <c r="I28" s="20">
        <f>VLOOKUP(B28,RMS!B:D,3,FALSE)</f>
        <v>121405.571449119</v>
      </c>
      <c r="J28" s="21">
        <f>VLOOKUP(B28,RMS!B:E,4,FALSE)</f>
        <v>90305.225308413093</v>
      </c>
      <c r="K28" s="22">
        <f t="shared" si="1"/>
        <v>7.2550880999187939E-2</v>
      </c>
      <c r="L28" s="22">
        <f t="shared" si="2"/>
        <v>-1.120841309602838E-2</v>
      </c>
    </row>
    <row r="29" spans="1:12" x14ac:dyDescent="0.15">
      <c r="A29" s="33"/>
      <c r="B29" s="12">
        <v>40</v>
      </c>
      <c r="C29" s="30" t="s">
        <v>31</v>
      </c>
      <c r="D29" s="30"/>
      <c r="E29" s="15">
        <f>RA!D33</f>
        <v>244.9573</v>
      </c>
      <c r="F29" s="25">
        <f>RA!I33</f>
        <v>50.265799999999999</v>
      </c>
      <c r="G29" s="16">
        <f t="shared" si="0"/>
        <v>194.69150000000002</v>
      </c>
      <c r="H29" s="27">
        <f>RA!J33</f>
        <v>20.520229444070502</v>
      </c>
      <c r="I29" s="20">
        <f>VLOOKUP(B29,RMS!B:D,3,FALSE)</f>
        <v>244.95740000000001</v>
      </c>
      <c r="J29" s="21">
        <f>VLOOKUP(B29,RMS!B:E,4,FALSE)</f>
        <v>194.69149999999999</v>
      </c>
      <c r="K29" s="22">
        <f t="shared" si="1"/>
        <v>-1.0000000000331966E-4</v>
      </c>
      <c r="L29" s="22">
        <f t="shared" si="2"/>
        <v>0</v>
      </c>
    </row>
    <row r="30" spans="1:12" x14ac:dyDescent="0.15">
      <c r="A30" s="33"/>
      <c r="B30" s="12">
        <v>41</v>
      </c>
      <c r="C30" s="30" t="s">
        <v>40</v>
      </c>
      <c r="D30" s="30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3"/>
      <c r="B31" s="12">
        <v>42</v>
      </c>
      <c r="C31" s="30" t="s">
        <v>32</v>
      </c>
      <c r="D31" s="30"/>
      <c r="E31" s="15">
        <f>RA!D35</f>
        <v>152015.60269999999</v>
      </c>
      <c r="F31" s="25">
        <f>RA!I35</f>
        <v>18004.87</v>
      </c>
      <c r="G31" s="16">
        <f t="shared" si="0"/>
        <v>134010.73269999999</v>
      </c>
      <c r="H31" s="27">
        <f>RA!J35</f>
        <v>11.844093422128701</v>
      </c>
      <c r="I31" s="20">
        <f>VLOOKUP(B31,RMS!B:D,3,FALSE)</f>
        <v>152015.60200000001</v>
      </c>
      <c r="J31" s="21">
        <f>VLOOKUP(B31,RMS!B:E,4,FALSE)</f>
        <v>134010.7273</v>
      </c>
      <c r="K31" s="22">
        <f t="shared" si="1"/>
        <v>6.99999975040555E-4</v>
      </c>
      <c r="L31" s="22">
        <f t="shared" si="2"/>
        <v>5.3999999945517629E-3</v>
      </c>
    </row>
    <row r="32" spans="1:12" x14ac:dyDescent="0.15">
      <c r="A32" s="33"/>
      <c r="B32" s="12">
        <v>71</v>
      </c>
      <c r="C32" s="30" t="s">
        <v>41</v>
      </c>
      <c r="D32" s="30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3"/>
      <c r="B33" s="12">
        <v>72</v>
      </c>
      <c r="C33" s="30" t="s">
        <v>42</v>
      </c>
      <c r="D33" s="30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3"/>
      <c r="B34" s="12">
        <v>73</v>
      </c>
      <c r="C34" s="30" t="s">
        <v>43</v>
      </c>
      <c r="D34" s="30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3"/>
      <c r="B35" s="12">
        <v>75</v>
      </c>
      <c r="C35" s="30" t="s">
        <v>33</v>
      </c>
      <c r="D35" s="30"/>
      <c r="E35" s="15">
        <f>RA!D39</f>
        <v>281473.93150000001</v>
      </c>
      <c r="F35" s="25">
        <f>RA!I39</f>
        <v>14323.4074</v>
      </c>
      <c r="G35" s="16">
        <f t="shared" si="0"/>
        <v>267150.52409999998</v>
      </c>
      <c r="H35" s="27">
        <f>RA!J39</f>
        <v>5.0887154358022704</v>
      </c>
      <c r="I35" s="20">
        <f>VLOOKUP(B35,RMS!B:D,3,FALSE)</f>
        <v>281473.93162393197</v>
      </c>
      <c r="J35" s="21">
        <f>VLOOKUP(B35,RMS!B:E,4,FALSE)</f>
        <v>267150.52264957299</v>
      </c>
      <c r="K35" s="22">
        <f t="shared" si="1"/>
        <v>-1.2393196811899543E-4</v>
      </c>
      <c r="L35" s="22">
        <f t="shared" si="2"/>
        <v>1.4504269929602742E-3</v>
      </c>
    </row>
    <row r="36" spans="1:12" x14ac:dyDescent="0.15">
      <c r="A36" s="33"/>
      <c r="B36" s="12">
        <v>76</v>
      </c>
      <c r="C36" s="30" t="s">
        <v>34</v>
      </c>
      <c r="D36" s="30"/>
      <c r="E36" s="15">
        <f>RA!D40</f>
        <v>361210.44819999998</v>
      </c>
      <c r="F36" s="25">
        <f>RA!I40</f>
        <v>22924.038799999998</v>
      </c>
      <c r="G36" s="16">
        <f t="shared" si="0"/>
        <v>338286.4094</v>
      </c>
      <c r="H36" s="27">
        <f>RA!J40</f>
        <v>6.3464495321871501</v>
      </c>
      <c r="I36" s="20">
        <f>VLOOKUP(B36,RMS!B:D,3,FALSE)</f>
        <v>361210.447094017</v>
      </c>
      <c r="J36" s="21">
        <f>VLOOKUP(B36,RMS!B:E,4,FALSE)</f>
        <v>338286.40742222202</v>
      </c>
      <c r="K36" s="22">
        <f t="shared" si="1"/>
        <v>1.1059829848818481E-3</v>
      </c>
      <c r="L36" s="22">
        <f t="shared" si="2"/>
        <v>1.9777779816649854E-3</v>
      </c>
    </row>
    <row r="37" spans="1:12" x14ac:dyDescent="0.15">
      <c r="A37" s="33"/>
      <c r="B37" s="12">
        <v>77</v>
      </c>
      <c r="C37" s="30" t="s">
        <v>44</v>
      </c>
      <c r="D37" s="30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3"/>
      <c r="B38" s="12">
        <v>78</v>
      </c>
      <c r="C38" s="30" t="s">
        <v>45</v>
      </c>
      <c r="D38" s="30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3"/>
      <c r="B39" s="12">
        <v>99</v>
      </c>
      <c r="C39" s="30" t="s">
        <v>35</v>
      </c>
      <c r="D39" s="30"/>
      <c r="E39" s="15">
        <f>RA!D43</f>
        <v>11058.67</v>
      </c>
      <c r="F39" s="25">
        <f>RA!I43</f>
        <v>1886.1058</v>
      </c>
      <c r="G39" s="16">
        <f t="shared" si="0"/>
        <v>9172.5642000000007</v>
      </c>
      <c r="H39" s="27">
        <f>RA!J43</f>
        <v>17.055448801709399</v>
      </c>
      <c r="I39" s="20">
        <f>VLOOKUP(B39,RMS!B:D,3,FALSE)</f>
        <v>11058.6700703426</v>
      </c>
      <c r="J39" s="21">
        <f>VLOOKUP(B39,RMS!B:E,4,FALSE)</f>
        <v>9172.5643294758302</v>
      </c>
      <c r="K39" s="22">
        <f t="shared" si="1"/>
        <v>-7.0342599428840913E-5</v>
      </c>
      <c r="L39" s="22">
        <f t="shared" si="2"/>
        <v>-1.2947582945344038E-4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 x14ac:dyDescent="0.2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52" t="s">
        <v>54</v>
      </c>
      <c r="W1" s="38"/>
    </row>
    <row r="2" spans="1:23" ht="12.75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52"/>
      <c r="W2" s="38"/>
    </row>
    <row r="3" spans="1:23" ht="23.25" thickBot="1" x14ac:dyDescent="0.2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53" t="s">
        <v>55</v>
      </c>
      <c r="W3" s="38"/>
    </row>
    <row r="4" spans="1:23" ht="15" thickTop="1" thickBot="1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51"/>
      <c r="W4" s="38"/>
    </row>
    <row r="5" spans="1:23" ht="15" thickTop="1" thickBot="1" x14ac:dyDescent="0.25">
      <c r="A5" s="54"/>
      <c r="B5" s="55"/>
      <c r="C5" s="56"/>
      <c r="D5" s="57" t="s">
        <v>0</v>
      </c>
      <c r="E5" s="57" t="s">
        <v>56</v>
      </c>
      <c r="F5" s="57" t="s">
        <v>57</v>
      </c>
      <c r="G5" s="57" t="s">
        <v>58</v>
      </c>
      <c r="H5" s="57" t="s">
        <v>59</v>
      </c>
      <c r="I5" s="57" t="s">
        <v>1</v>
      </c>
      <c r="J5" s="57" t="s">
        <v>2</v>
      </c>
      <c r="K5" s="57" t="s">
        <v>60</v>
      </c>
      <c r="L5" s="57" t="s">
        <v>61</v>
      </c>
      <c r="M5" s="57" t="s">
        <v>62</v>
      </c>
      <c r="N5" s="57" t="s">
        <v>63</v>
      </c>
      <c r="O5" s="57" t="s">
        <v>64</v>
      </c>
      <c r="P5" s="57" t="s">
        <v>65</v>
      </c>
      <c r="Q5" s="57" t="s">
        <v>66</v>
      </c>
      <c r="R5" s="57" t="s">
        <v>67</v>
      </c>
      <c r="S5" s="57" t="s">
        <v>68</v>
      </c>
      <c r="T5" s="57" t="s">
        <v>69</v>
      </c>
      <c r="U5" s="58" t="s">
        <v>70</v>
      </c>
      <c r="V5" s="51"/>
      <c r="W5" s="51"/>
    </row>
    <row r="6" spans="1:23" ht="14.25" thickBot="1" x14ac:dyDescent="0.2">
      <c r="A6" s="59" t="s">
        <v>3</v>
      </c>
      <c r="B6" s="39" t="s">
        <v>4</v>
      </c>
      <c r="C6" s="40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60"/>
      <c r="V6" s="51"/>
      <c r="W6" s="51"/>
    </row>
    <row r="7" spans="1:23" ht="14.25" thickBot="1" x14ac:dyDescent="0.2">
      <c r="A7" s="41" t="s">
        <v>5</v>
      </c>
      <c r="B7" s="42"/>
      <c r="C7" s="43"/>
      <c r="D7" s="61">
        <v>14313102.6807</v>
      </c>
      <c r="E7" s="61">
        <v>16670563</v>
      </c>
      <c r="F7" s="62">
        <v>85.858544073766396</v>
      </c>
      <c r="G7" s="63"/>
      <c r="H7" s="63"/>
      <c r="I7" s="61">
        <v>1473238.9964999999</v>
      </c>
      <c r="J7" s="62">
        <v>10.2929394790588</v>
      </c>
      <c r="K7" s="63"/>
      <c r="L7" s="63"/>
      <c r="M7" s="63"/>
      <c r="N7" s="61">
        <v>95826908.343799993</v>
      </c>
      <c r="O7" s="61">
        <v>1449658653.8664999</v>
      </c>
      <c r="P7" s="61">
        <v>986921</v>
      </c>
      <c r="Q7" s="61">
        <v>992573</v>
      </c>
      <c r="R7" s="62">
        <v>-0.56942915029927199</v>
      </c>
      <c r="S7" s="61">
        <v>14.5027846004898</v>
      </c>
      <c r="T7" s="61">
        <v>14.4987932231685</v>
      </c>
      <c r="U7" s="64">
        <v>2.7521454888045999E-2</v>
      </c>
      <c r="V7" s="51"/>
      <c r="W7" s="51"/>
    </row>
    <row r="8" spans="1:23" ht="14.25" thickBot="1" x14ac:dyDescent="0.2">
      <c r="A8" s="44">
        <v>41492</v>
      </c>
      <c r="B8" s="34" t="s">
        <v>6</v>
      </c>
      <c r="C8" s="35"/>
      <c r="D8" s="65">
        <v>450154.505</v>
      </c>
      <c r="E8" s="65">
        <v>507789</v>
      </c>
      <c r="F8" s="66">
        <v>88.649912660573605</v>
      </c>
      <c r="G8" s="67"/>
      <c r="H8" s="67"/>
      <c r="I8" s="65">
        <v>89850.912200000006</v>
      </c>
      <c r="J8" s="66">
        <v>19.960016217098602</v>
      </c>
      <c r="K8" s="67"/>
      <c r="L8" s="67"/>
      <c r="M8" s="67"/>
      <c r="N8" s="65">
        <v>2942838.3415000001</v>
      </c>
      <c r="O8" s="65">
        <v>45051131.833999999</v>
      </c>
      <c r="P8" s="65">
        <v>21824</v>
      </c>
      <c r="Q8" s="65">
        <v>22450</v>
      </c>
      <c r="R8" s="66">
        <v>-2.7884187082405401</v>
      </c>
      <c r="S8" s="65">
        <v>20.626581057551299</v>
      </c>
      <c r="T8" s="65">
        <v>20.601617429844101</v>
      </c>
      <c r="U8" s="68">
        <v>0.121026493133176</v>
      </c>
      <c r="V8" s="51"/>
      <c r="W8" s="51"/>
    </row>
    <row r="9" spans="1:23" ht="14.25" thickBot="1" x14ac:dyDescent="0.2">
      <c r="A9" s="45"/>
      <c r="B9" s="34" t="s">
        <v>7</v>
      </c>
      <c r="C9" s="35"/>
      <c r="D9" s="65">
        <v>96672.005000000005</v>
      </c>
      <c r="E9" s="65">
        <v>119646</v>
      </c>
      <c r="F9" s="66">
        <v>80.798359326680398</v>
      </c>
      <c r="G9" s="67"/>
      <c r="H9" s="67"/>
      <c r="I9" s="65">
        <v>19880.936000000002</v>
      </c>
      <c r="J9" s="66">
        <v>20.565349813526701</v>
      </c>
      <c r="K9" s="67"/>
      <c r="L9" s="67"/>
      <c r="M9" s="67"/>
      <c r="N9" s="65">
        <v>613086.31409999996</v>
      </c>
      <c r="O9" s="65">
        <v>9140011.4553999994</v>
      </c>
      <c r="P9" s="65">
        <v>6410</v>
      </c>
      <c r="Q9" s="65">
        <v>6382</v>
      </c>
      <c r="R9" s="66">
        <v>0.43873393920401699</v>
      </c>
      <c r="S9" s="65">
        <v>15.081436037441501</v>
      </c>
      <c r="T9" s="65">
        <v>15.0093601065497</v>
      </c>
      <c r="U9" s="68">
        <v>0.47791159086502299</v>
      </c>
      <c r="V9" s="51"/>
      <c r="W9" s="51"/>
    </row>
    <row r="10" spans="1:23" ht="14.25" thickBot="1" x14ac:dyDescent="0.2">
      <c r="A10" s="45"/>
      <c r="B10" s="34" t="s">
        <v>8</v>
      </c>
      <c r="C10" s="35"/>
      <c r="D10" s="65">
        <v>132117.01019999999</v>
      </c>
      <c r="E10" s="65">
        <v>151156</v>
      </c>
      <c r="F10" s="66">
        <v>87.404410145809607</v>
      </c>
      <c r="G10" s="67"/>
      <c r="H10" s="67"/>
      <c r="I10" s="65">
        <v>28658.662899999999</v>
      </c>
      <c r="J10" s="66">
        <v>21.6918796880252</v>
      </c>
      <c r="K10" s="67"/>
      <c r="L10" s="67"/>
      <c r="M10" s="67"/>
      <c r="N10" s="65">
        <v>914985.52159999998</v>
      </c>
      <c r="O10" s="65">
        <v>14362540.778100001</v>
      </c>
      <c r="P10" s="65">
        <v>91962</v>
      </c>
      <c r="Q10" s="65">
        <v>93338</v>
      </c>
      <c r="R10" s="66">
        <v>-1.47421200368553</v>
      </c>
      <c r="S10" s="65">
        <v>1.43664785672343</v>
      </c>
      <c r="T10" s="65">
        <v>1.4793690597613001</v>
      </c>
      <c r="U10" s="68">
        <v>-2.9736725557300101</v>
      </c>
      <c r="V10" s="51"/>
      <c r="W10" s="51"/>
    </row>
    <row r="11" spans="1:23" ht="14.25" thickBot="1" x14ac:dyDescent="0.2">
      <c r="A11" s="45"/>
      <c r="B11" s="34" t="s">
        <v>9</v>
      </c>
      <c r="C11" s="35"/>
      <c r="D11" s="65">
        <v>38487.035600000003</v>
      </c>
      <c r="E11" s="65">
        <v>46426</v>
      </c>
      <c r="F11" s="66">
        <v>82.899744970490701</v>
      </c>
      <c r="G11" s="67"/>
      <c r="H11" s="67"/>
      <c r="I11" s="65">
        <v>6369.2919000000002</v>
      </c>
      <c r="J11" s="66">
        <v>16.5491880595761</v>
      </c>
      <c r="K11" s="67"/>
      <c r="L11" s="67"/>
      <c r="M11" s="67"/>
      <c r="N11" s="65">
        <v>243475.23</v>
      </c>
      <c r="O11" s="65">
        <v>4921998.5244000005</v>
      </c>
      <c r="P11" s="65">
        <v>2310</v>
      </c>
      <c r="Q11" s="65">
        <v>2382</v>
      </c>
      <c r="R11" s="66">
        <v>-3.0226700251889098</v>
      </c>
      <c r="S11" s="65">
        <v>16.661054372294402</v>
      </c>
      <c r="T11" s="65">
        <v>16.4408932829555</v>
      </c>
      <c r="U11" s="68">
        <v>1.32141150505442</v>
      </c>
      <c r="V11" s="51"/>
      <c r="W11" s="51"/>
    </row>
    <row r="12" spans="1:23" ht="14.25" thickBot="1" x14ac:dyDescent="0.2">
      <c r="A12" s="45"/>
      <c r="B12" s="34" t="s">
        <v>10</v>
      </c>
      <c r="C12" s="35"/>
      <c r="D12" s="65">
        <v>107459.8591</v>
      </c>
      <c r="E12" s="65">
        <v>130183</v>
      </c>
      <c r="F12" s="66">
        <v>82.545231789096903</v>
      </c>
      <c r="G12" s="67"/>
      <c r="H12" s="67"/>
      <c r="I12" s="65">
        <v>7305.3462</v>
      </c>
      <c r="J12" s="66">
        <v>6.7982093603917599</v>
      </c>
      <c r="K12" s="67"/>
      <c r="L12" s="67"/>
      <c r="M12" s="67"/>
      <c r="N12" s="65">
        <v>730122.96380000003</v>
      </c>
      <c r="O12" s="65">
        <v>18788485.991300002</v>
      </c>
      <c r="P12" s="65">
        <v>1557</v>
      </c>
      <c r="Q12" s="65">
        <v>1652</v>
      </c>
      <c r="R12" s="66">
        <v>-5.75060532687651</v>
      </c>
      <c r="S12" s="65">
        <v>69.017250545921598</v>
      </c>
      <c r="T12" s="65">
        <v>70.274990799031499</v>
      </c>
      <c r="U12" s="68">
        <v>-1.82235635752104</v>
      </c>
      <c r="V12" s="51"/>
      <c r="W12" s="51"/>
    </row>
    <row r="13" spans="1:23" ht="14.25" thickBot="1" x14ac:dyDescent="0.2">
      <c r="A13" s="45"/>
      <c r="B13" s="34" t="s">
        <v>11</v>
      </c>
      <c r="C13" s="35"/>
      <c r="D13" s="65">
        <v>245365.26879999999</v>
      </c>
      <c r="E13" s="65">
        <v>331778</v>
      </c>
      <c r="F13" s="66">
        <v>73.954653051136603</v>
      </c>
      <c r="G13" s="67"/>
      <c r="H13" s="67"/>
      <c r="I13" s="65">
        <v>58013.524899999997</v>
      </c>
      <c r="J13" s="66">
        <v>23.6437394679878</v>
      </c>
      <c r="K13" s="67"/>
      <c r="L13" s="67"/>
      <c r="M13" s="67"/>
      <c r="N13" s="65">
        <v>1624366.0547</v>
      </c>
      <c r="O13" s="65">
        <v>25380702.5689</v>
      </c>
      <c r="P13" s="65">
        <v>10555</v>
      </c>
      <c r="Q13" s="65">
        <v>10902</v>
      </c>
      <c r="R13" s="66">
        <v>-3.1829022197761798</v>
      </c>
      <c r="S13" s="65">
        <v>23.246354220748501</v>
      </c>
      <c r="T13" s="65">
        <v>23.8685152082187</v>
      </c>
      <c r="U13" s="68">
        <v>-2.6763809135925198</v>
      </c>
      <c r="V13" s="51"/>
      <c r="W13" s="51"/>
    </row>
    <row r="14" spans="1:23" ht="14.25" thickBot="1" x14ac:dyDescent="0.2">
      <c r="A14" s="45"/>
      <c r="B14" s="34" t="s">
        <v>12</v>
      </c>
      <c r="C14" s="35"/>
      <c r="D14" s="65">
        <v>124036.57309999999</v>
      </c>
      <c r="E14" s="65">
        <v>156947</v>
      </c>
      <c r="F14" s="66">
        <v>79.030865897404894</v>
      </c>
      <c r="G14" s="67"/>
      <c r="H14" s="67"/>
      <c r="I14" s="65">
        <v>4919.5841</v>
      </c>
      <c r="J14" s="66">
        <v>3.9662367131295699</v>
      </c>
      <c r="K14" s="67"/>
      <c r="L14" s="67"/>
      <c r="M14" s="67"/>
      <c r="N14" s="65">
        <v>849590.12280000001</v>
      </c>
      <c r="O14" s="65">
        <v>14263589.845100001</v>
      </c>
      <c r="P14" s="65">
        <v>2607</v>
      </c>
      <c r="Q14" s="65">
        <v>2634</v>
      </c>
      <c r="R14" s="66">
        <v>-1.0250569476082101</v>
      </c>
      <c r="S14" s="65">
        <v>47.578278902953599</v>
      </c>
      <c r="T14" s="65">
        <v>47.836085687167802</v>
      </c>
      <c r="U14" s="68">
        <v>-0.54185815493677603</v>
      </c>
      <c r="V14" s="51"/>
      <c r="W14" s="51"/>
    </row>
    <row r="15" spans="1:23" ht="14.25" thickBot="1" x14ac:dyDescent="0.2">
      <c r="A15" s="45"/>
      <c r="B15" s="34" t="s">
        <v>13</v>
      </c>
      <c r="C15" s="35"/>
      <c r="D15" s="65">
        <v>77765.553899999999</v>
      </c>
      <c r="E15" s="65">
        <v>92264</v>
      </c>
      <c r="F15" s="66">
        <v>84.285912056706806</v>
      </c>
      <c r="G15" s="67"/>
      <c r="H15" s="67"/>
      <c r="I15" s="65">
        <v>6822.2893000000004</v>
      </c>
      <c r="J15" s="66">
        <v>8.7728935985885101</v>
      </c>
      <c r="K15" s="67"/>
      <c r="L15" s="67"/>
      <c r="M15" s="67"/>
      <c r="N15" s="65">
        <v>517281.68180000002</v>
      </c>
      <c r="O15" s="65">
        <v>9524832.5930000003</v>
      </c>
      <c r="P15" s="65">
        <v>3886</v>
      </c>
      <c r="Q15" s="65">
        <v>3924</v>
      </c>
      <c r="R15" s="66">
        <v>-0.96839959225280003</v>
      </c>
      <c r="S15" s="65">
        <v>20.011722568193498</v>
      </c>
      <c r="T15" s="65">
        <v>20.063533690112099</v>
      </c>
      <c r="U15" s="68">
        <v>-0.25890385868612198</v>
      </c>
      <c r="V15" s="51"/>
      <c r="W15" s="51"/>
    </row>
    <row r="16" spans="1:23" ht="14.25" thickBot="1" x14ac:dyDescent="0.2">
      <c r="A16" s="45"/>
      <c r="B16" s="34" t="s">
        <v>14</v>
      </c>
      <c r="C16" s="35"/>
      <c r="D16" s="65">
        <v>812489.90949999995</v>
      </c>
      <c r="E16" s="65">
        <v>850430</v>
      </c>
      <c r="F16" s="66">
        <v>95.538716825605903</v>
      </c>
      <c r="G16" s="67"/>
      <c r="H16" s="67"/>
      <c r="I16" s="65">
        <v>51866.853499999997</v>
      </c>
      <c r="J16" s="66">
        <v>6.3836920180237602</v>
      </c>
      <c r="K16" s="67"/>
      <c r="L16" s="67"/>
      <c r="M16" s="67"/>
      <c r="N16" s="65">
        <v>5451096.2801000001</v>
      </c>
      <c r="O16" s="65">
        <v>81385951.124799997</v>
      </c>
      <c r="P16" s="65">
        <v>70205</v>
      </c>
      <c r="Q16" s="65">
        <v>70421</v>
      </c>
      <c r="R16" s="66">
        <v>-0.306726686641767</v>
      </c>
      <c r="S16" s="65">
        <v>11.573106039455901</v>
      </c>
      <c r="T16" s="65">
        <v>11.721217277516701</v>
      </c>
      <c r="U16" s="68">
        <v>-1.2797881360096399</v>
      </c>
      <c r="V16" s="51"/>
      <c r="W16" s="51"/>
    </row>
    <row r="17" spans="1:21" ht="12" thickBot="1" x14ac:dyDescent="0.2">
      <c r="A17" s="45"/>
      <c r="B17" s="34" t="s">
        <v>15</v>
      </c>
      <c r="C17" s="35"/>
      <c r="D17" s="65">
        <v>391990.85619999998</v>
      </c>
      <c r="E17" s="65">
        <v>501269</v>
      </c>
      <c r="F17" s="66">
        <v>78.199700400383804</v>
      </c>
      <c r="G17" s="67"/>
      <c r="H17" s="67"/>
      <c r="I17" s="65">
        <v>48497.090100000001</v>
      </c>
      <c r="J17" s="66">
        <v>12.3719952475769</v>
      </c>
      <c r="K17" s="67"/>
      <c r="L17" s="67"/>
      <c r="M17" s="67"/>
      <c r="N17" s="65">
        <v>2391303.2324999999</v>
      </c>
      <c r="O17" s="65">
        <v>56182514.276799999</v>
      </c>
      <c r="P17" s="65">
        <v>11781</v>
      </c>
      <c r="Q17" s="65">
        <v>11515</v>
      </c>
      <c r="R17" s="66">
        <v>2.31003039513678</v>
      </c>
      <c r="S17" s="65">
        <v>33.273139478821797</v>
      </c>
      <c r="T17" s="65">
        <v>30.1579957881025</v>
      </c>
      <c r="U17" s="68">
        <v>9.3623377280106901</v>
      </c>
    </row>
    <row r="18" spans="1:21" ht="12" thickBot="1" x14ac:dyDescent="0.2">
      <c r="A18" s="45"/>
      <c r="B18" s="34" t="s">
        <v>16</v>
      </c>
      <c r="C18" s="35"/>
      <c r="D18" s="65">
        <v>1494494.0558</v>
      </c>
      <c r="E18" s="65">
        <v>1705151</v>
      </c>
      <c r="F18" s="66">
        <v>87.645848127233293</v>
      </c>
      <c r="G18" s="67"/>
      <c r="H18" s="67"/>
      <c r="I18" s="65">
        <v>145558.19279999999</v>
      </c>
      <c r="J18" s="66">
        <v>9.7396300932145898</v>
      </c>
      <c r="K18" s="67"/>
      <c r="L18" s="67"/>
      <c r="M18" s="67"/>
      <c r="N18" s="65">
        <v>9814074.0491000004</v>
      </c>
      <c r="O18" s="65">
        <v>141183728.54629999</v>
      </c>
      <c r="P18" s="65">
        <v>87638</v>
      </c>
      <c r="Q18" s="65">
        <v>88139</v>
      </c>
      <c r="R18" s="66">
        <v>-0.56842033606008302</v>
      </c>
      <c r="S18" s="65">
        <v>17.053036990803101</v>
      </c>
      <c r="T18" s="65">
        <v>17.073877347144901</v>
      </c>
      <c r="U18" s="68">
        <v>-0.12220906078497799</v>
      </c>
    </row>
    <row r="19" spans="1:21" ht="12" thickBot="1" x14ac:dyDescent="0.2">
      <c r="A19" s="45"/>
      <c r="B19" s="34" t="s">
        <v>17</v>
      </c>
      <c r="C19" s="35"/>
      <c r="D19" s="65">
        <v>398079.9841</v>
      </c>
      <c r="E19" s="65">
        <v>488778</v>
      </c>
      <c r="F19" s="66">
        <v>81.443924256001694</v>
      </c>
      <c r="G19" s="67"/>
      <c r="H19" s="67"/>
      <c r="I19" s="65">
        <v>42223.069000000003</v>
      </c>
      <c r="J19" s="66">
        <v>10.6066797343404</v>
      </c>
      <c r="K19" s="67"/>
      <c r="L19" s="67"/>
      <c r="M19" s="67"/>
      <c r="N19" s="65">
        <v>3253183.0342000001</v>
      </c>
      <c r="O19" s="65">
        <v>50875732.500299998</v>
      </c>
      <c r="P19" s="65">
        <v>9161</v>
      </c>
      <c r="Q19" s="65">
        <v>9238</v>
      </c>
      <c r="R19" s="66">
        <v>-0.83351374756440699</v>
      </c>
      <c r="S19" s="65">
        <v>43.453769686715397</v>
      </c>
      <c r="T19" s="65">
        <v>42.573872786317402</v>
      </c>
      <c r="U19" s="68">
        <v>2.02490349339481</v>
      </c>
    </row>
    <row r="20" spans="1:21" ht="12" thickBot="1" x14ac:dyDescent="0.2">
      <c r="A20" s="45"/>
      <c r="B20" s="34" t="s">
        <v>18</v>
      </c>
      <c r="C20" s="35"/>
      <c r="D20" s="65">
        <v>848843.69510000001</v>
      </c>
      <c r="E20" s="65">
        <v>900734</v>
      </c>
      <c r="F20" s="66">
        <v>94.239108893413601</v>
      </c>
      <c r="G20" s="67"/>
      <c r="H20" s="67"/>
      <c r="I20" s="65">
        <v>11936.55</v>
      </c>
      <c r="J20" s="66">
        <v>1.40621295403435</v>
      </c>
      <c r="K20" s="67"/>
      <c r="L20" s="67"/>
      <c r="M20" s="67"/>
      <c r="N20" s="65">
        <v>5840771.5535000004</v>
      </c>
      <c r="O20" s="65">
        <v>85151695.074100003</v>
      </c>
      <c r="P20" s="65">
        <v>33862</v>
      </c>
      <c r="Q20" s="65">
        <v>34003</v>
      </c>
      <c r="R20" s="66">
        <v>-0.41466929388583901</v>
      </c>
      <c r="S20" s="65">
        <v>25.067736551296399</v>
      </c>
      <c r="T20" s="65">
        <v>22.495067185248399</v>
      </c>
      <c r="U20" s="68">
        <v>10.262870605742901</v>
      </c>
    </row>
    <row r="21" spans="1:21" ht="12" thickBot="1" x14ac:dyDescent="0.2">
      <c r="A21" s="45"/>
      <c r="B21" s="34" t="s">
        <v>19</v>
      </c>
      <c r="C21" s="35"/>
      <c r="D21" s="65">
        <v>300509.58610000001</v>
      </c>
      <c r="E21" s="65">
        <v>380208</v>
      </c>
      <c r="F21" s="66">
        <v>79.038207007743097</v>
      </c>
      <c r="G21" s="67"/>
      <c r="H21" s="67"/>
      <c r="I21" s="65">
        <v>24809.646700000001</v>
      </c>
      <c r="J21" s="66">
        <v>8.2558586639376408</v>
      </c>
      <c r="K21" s="67"/>
      <c r="L21" s="67"/>
      <c r="M21" s="67"/>
      <c r="N21" s="65">
        <v>2007517.5829</v>
      </c>
      <c r="O21" s="65">
        <v>30073036.954599999</v>
      </c>
      <c r="P21" s="65">
        <v>31041</v>
      </c>
      <c r="Q21" s="65">
        <v>31645</v>
      </c>
      <c r="R21" s="66">
        <v>-1.9086743561384101</v>
      </c>
      <c r="S21" s="65">
        <v>9.6810536419574102</v>
      </c>
      <c r="T21" s="65">
        <v>9.75199732659188</v>
      </c>
      <c r="U21" s="68">
        <v>-0.73280953972817897</v>
      </c>
    </row>
    <row r="22" spans="1:21" ht="12" thickBot="1" x14ac:dyDescent="0.2">
      <c r="A22" s="45"/>
      <c r="B22" s="34" t="s">
        <v>20</v>
      </c>
      <c r="C22" s="35"/>
      <c r="D22" s="65">
        <v>1112471.1606000001</v>
      </c>
      <c r="E22" s="65">
        <v>996617</v>
      </c>
      <c r="F22" s="66">
        <v>111.62474256409401</v>
      </c>
      <c r="G22" s="67"/>
      <c r="H22" s="67"/>
      <c r="I22" s="65">
        <v>127992.73970000001</v>
      </c>
      <c r="J22" s="66">
        <v>11.5052636178873</v>
      </c>
      <c r="K22" s="67"/>
      <c r="L22" s="67"/>
      <c r="M22" s="67"/>
      <c r="N22" s="65">
        <v>7229989.6429000003</v>
      </c>
      <c r="O22" s="65">
        <v>108863326.89560001</v>
      </c>
      <c r="P22" s="65">
        <v>78088</v>
      </c>
      <c r="Q22" s="65">
        <v>77510</v>
      </c>
      <c r="R22" s="66">
        <v>0.74571023093794597</v>
      </c>
      <c r="S22" s="65">
        <v>14.246377940272501</v>
      </c>
      <c r="T22" s="65">
        <v>14.2744356973294</v>
      </c>
      <c r="U22" s="68">
        <v>-0.19694660056399499</v>
      </c>
    </row>
    <row r="23" spans="1:21" ht="12" thickBot="1" x14ac:dyDescent="0.2">
      <c r="A23" s="45"/>
      <c r="B23" s="34" t="s">
        <v>21</v>
      </c>
      <c r="C23" s="35"/>
      <c r="D23" s="65">
        <v>2156915.9304</v>
      </c>
      <c r="E23" s="65">
        <v>2285180</v>
      </c>
      <c r="F23" s="66">
        <v>94.387134947793996</v>
      </c>
      <c r="G23" s="67"/>
      <c r="H23" s="67"/>
      <c r="I23" s="65">
        <v>141416.95449999999</v>
      </c>
      <c r="J23" s="66">
        <v>6.55644258113362</v>
      </c>
      <c r="K23" s="67"/>
      <c r="L23" s="67"/>
      <c r="M23" s="67"/>
      <c r="N23" s="65">
        <v>14573567.225</v>
      </c>
      <c r="O23" s="65">
        <v>221108370.44940001</v>
      </c>
      <c r="P23" s="65">
        <v>80636</v>
      </c>
      <c r="Q23" s="65">
        <v>82019</v>
      </c>
      <c r="R23" s="66">
        <v>-1.68619466221241</v>
      </c>
      <c r="S23" s="65">
        <v>26.7487962002083</v>
      </c>
      <c r="T23" s="65">
        <v>27.402846444116602</v>
      </c>
      <c r="U23" s="68">
        <v>-2.44515767742539</v>
      </c>
    </row>
    <row r="24" spans="1:21" ht="12" thickBot="1" x14ac:dyDescent="0.2">
      <c r="A24" s="45"/>
      <c r="B24" s="34" t="s">
        <v>22</v>
      </c>
      <c r="C24" s="35"/>
      <c r="D24" s="65">
        <v>289024.57400000002</v>
      </c>
      <c r="E24" s="65">
        <v>361206</v>
      </c>
      <c r="F24" s="66">
        <v>80.016548451576099</v>
      </c>
      <c r="G24" s="67"/>
      <c r="H24" s="67"/>
      <c r="I24" s="65">
        <v>47068.270700000001</v>
      </c>
      <c r="J24" s="66">
        <v>16.285214107780298</v>
      </c>
      <c r="K24" s="67"/>
      <c r="L24" s="67"/>
      <c r="M24" s="67"/>
      <c r="N24" s="65">
        <v>1956671.4587000001</v>
      </c>
      <c r="O24" s="65">
        <v>25184998.963399999</v>
      </c>
      <c r="P24" s="65">
        <v>33859</v>
      </c>
      <c r="Q24" s="65">
        <v>33833</v>
      </c>
      <c r="R24" s="66">
        <v>7.6848047764022001E-2</v>
      </c>
      <c r="S24" s="65">
        <v>8.5361225671165695</v>
      </c>
      <c r="T24" s="65">
        <v>8.4383472526822896</v>
      </c>
      <c r="U24" s="68">
        <v>1.1454300669362301</v>
      </c>
    </row>
    <row r="25" spans="1:21" ht="12" thickBot="1" x14ac:dyDescent="0.2">
      <c r="A25" s="45"/>
      <c r="B25" s="34" t="s">
        <v>23</v>
      </c>
      <c r="C25" s="35"/>
      <c r="D25" s="65">
        <v>210792.01300000001</v>
      </c>
      <c r="E25" s="65">
        <v>232848</v>
      </c>
      <c r="F25" s="66">
        <v>90.527731825053294</v>
      </c>
      <c r="G25" s="67"/>
      <c r="H25" s="67"/>
      <c r="I25" s="65">
        <v>23137.503799999999</v>
      </c>
      <c r="J25" s="66">
        <v>10.9764613330013</v>
      </c>
      <c r="K25" s="67"/>
      <c r="L25" s="67"/>
      <c r="M25" s="67"/>
      <c r="N25" s="65">
        <v>1390761.0924</v>
      </c>
      <c r="O25" s="65">
        <v>19029992.678300001</v>
      </c>
      <c r="P25" s="65">
        <v>17558</v>
      </c>
      <c r="Q25" s="65">
        <v>16625</v>
      </c>
      <c r="R25" s="66">
        <v>5.6120300751879801</v>
      </c>
      <c r="S25" s="65">
        <v>12.005468333523201</v>
      </c>
      <c r="T25" s="65">
        <v>11.879726718797</v>
      </c>
      <c r="U25" s="68">
        <v>1.04736950890186</v>
      </c>
    </row>
    <row r="26" spans="1:21" ht="12" thickBot="1" x14ac:dyDescent="0.2">
      <c r="A26" s="45"/>
      <c r="B26" s="34" t="s">
        <v>24</v>
      </c>
      <c r="C26" s="35"/>
      <c r="D26" s="65">
        <v>541676.46420000005</v>
      </c>
      <c r="E26" s="65">
        <v>515726</v>
      </c>
      <c r="F26" s="66">
        <v>105.031831670306</v>
      </c>
      <c r="G26" s="67"/>
      <c r="H26" s="67"/>
      <c r="I26" s="65">
        <v>107283.3529</v>
      </c>
      <c r="J26" s="66">
        <v>19.805799216040601</v>
      </c>
      <c r="K26" s="67"/>
      <c r="L26" s="67"/>
      <c r="M26" s="67"/>
      <c r="N26" s="65">
        <v>3482207.4328000001</v>
      </c>
      <c r="O26" s="65">
        <v>51524300.3288</v>
      </c>
      <c r="P26" s="65">
        <v>44009</v>
      </c>
      <c r="Q26" s="65">
        <v>43554</v>
      </c>
      <c r="R26" s="66">
        <v>1.0446801671488299</v>
      </c>
      <c r="S26" s="65">
        <v>12.3083111227249</v>
      </c>
      <c r="T26" s="65">
        <v>12.5420463700234</v>
      </c>
      <c r="U26" s="68">
        <v>-1.8990034048373701</v>
      </c>
    </row>
    <row r="27" spans="1:21" ht="12" thickBot="1" x14ac:dyDescent="0.2">
      <c r="A27" s="45"/>
      <c r="B27" s="34" t="s">
        <v>25</v>
      </c>
      <c r="C27" s="35"/>
      <c r="D27" s="65">
        <v>216780.73190000001</v>
      </c>
      <c r="E27" s="65">
        <v>293129</v>
      </c>
      <c r="F27" s="66">
        <v>73.954037949162299</v>
      </c>
      <c r="G27" s="67"/>
      <c r="H27" s="67"/>
      <c r="I27" s="65">
        <v>61122.850899999998</v>
      </c>
      <c r="J27" s="66">
        <v>28.1957028026807</v>
      </c>
      <c r="K27" s="67"/>
      <c r="L27" s="67"/>
      <c r="M27" s="67"/>
      <c r="N27" s="65">
        <v>1421528.0839</v>
      </c>
      <c r="O27" s="65">
        <v>20970931.109099999</v>
      </c>
      <c r="P27" s="65">
        <v>35235</v>
      </c>
      <c r="Q27" s="65">
        <v>36302</v>
      </c>
      <c r="R27" s="66">
        <v>-2.9392319982370099</v>
      </c>
      <c r="S27" s="65">
        <v>6.1524260508017603</v>
      </c>
      <c r="T27" s="65">
        <v>6.2247821662718303</v>
      </c>
      <c r="U27" s="68">
        <v>-1.17605827152757</v>
      </c>
    </row>
    <row r="28" spans="1:21" ht="12" thickBot="1" x14ac:dyDescent="0.2">
      <c r="A28" s="45"/>
      <c r="B28" s="34" t="s">
        <v>26</v>
      </c>
      <c r="C28" s="35"/>
      <c r="D28" s="65">
        <v>843067.00120000006</v>
      </c>
      <c r="E28" s="65">
        <v>919756</v>
      </c>
      <c r="F28" s="66">
        <v>91.662027885656599</v>
      </c>
      <c r="G28" s="67"/>
      <c r="H28" s="67"/>
      <c r="I28" s="65">
        <v>18053.735199999999</v>
      </c>
      <c r="J28" s="66">
        <v>2.1414353988832202</v>
      </c>
      <c r="K28" s="67"/>
      <c r="L28" s="67"/>
      <c r="M28" s="67"/>
      <c r="N28" s="65">
        <v>5498435.7503000004</v>
      </c>
      <c r="O28" s="65">
        <v>73564399.675699994</v>
      </c>
      <c r="P28" s="65">
        <v>50282</v>
      </c>
      <c r="Q28" s="65">
        <v>49856</v>
      </c>
      <c r="R28" s="66">
        <v>0.854460847240057</v>
      </c>
      <c r="S28" s="65">
        <v>16.766775410683699</v>
      </c>
      <c r="T28" s="65">
        <v>16.6970111822048</v>
      </c>
      <c r="U28" s="68">
        <v>0.41608613922592103</v>
      </c>
    </row>
    <row r="29" spans="1:21" ht="12" thickBot="1" x14ac:dyDescent="0.2">
      <c r="A29" s="45"/>
      <c r="B29" s="34" t="s">
        <v>27</v>
      </c>
      <c r="C29" s="35"/>
      <c r="D29" s="65">
        <v>625124.51139999996</v>
      </c>
      <c r="E29" s="65">
        <v>594629</v>
      </c>
      <c r="F29" s="66">
        <v>105.128493800336</v>
      </c>
      <c r="G29" s="67"/>
      <c r="H29" s="67"/>
      <c r="I29" s="65">
        <v>95042.346999999994</v>
      </c>
      <c r="J29" s="66">
        <v>15.203746656349701</v>
      </c>
      <c r="K29" s="67"/>
      <c r="L29" s="67"/>
      <c r="M29" s="67"/>
      <c r="N29" s="65">
        <v>3895228.2911999999</v>
      </c>
      <c r="O29" s="65">
        <v>52035634.222099997</v>
      </c>
      <c r="P29" s="65">
        <v>102170</v>
      </c>
      <c r="Q29" s="65">
        <v>102063</v>
      </c>
      <c r="R29" s="66">
        <v>0.104837208390896</v>
      </c>
      <c r="S29" s="65">
        <v>6.1184742233532301</v>
      </c>
      <c r="T29" s="65">
        <v>6.1498450123942998</v>
      </c>
      <c r="U29" s="68">
        <v>-0.51272241895426196</v>
      </c>
    </row>
    <row r="30" spans="1:21" ht="12" thickBot="1" x14ac:dyDescent="0.2">
      <c r="A30" s="45"/>
      <c r="B30" s="34" t="s">
        <v>28</v>
      </c>
      <c r="C30" s="35"/>
      <c r="D30" s="65">
        <v>1170481.1139</v>
      </c>
      <c r="E30" s="65">
        <v>1029361</v>
      </c>
      <c r="F30" s="66">
        <v>113.70948713813701</v>
      </c>
      <c r="G30" s="67"/>
      <c r="H30" s="67"/>
      <c r="I30" s="65">
        <v>189454.32199999999</v>
      </c>
      <c r="J30" s="66">
        <v>16.186021265114199</v>
      </c>
      <c r="K30" s="67"/>
      <c r="L30" s="67"/>
      <c r="M30" s="67"/>
      <c r="N30" s="65">
        <v>7575703.6531999996</v>
      </c>
      <c r="O30" s="65">
        <v>109955896.14380001</v>
      </c>
      <c r="P30" s="65">
        <v>86369</v>
      </c>
      <c r="Q30" s="65">
        <v>87187</v>
      </c>
      <c r="R30" s="66">
        <v>-0.93821326573916297</v>
      </c>
      <c r="S30" s="65">
        <v>13.5520975569938</v>
      </c>
      <c r="T30" s="65">
        <v>13.3776734077328</v>
      </c>
      <c r="U30" s="68">
        <v>1.28706385507836</v>
      </c>
    </row>
    <row r="31" spans="1:21" ht="12" thickBot="1" x14ac:dyDescent="0.2">
      <c r="A31" s="45"/>
      <c r="B31" s="34" t="s">
        <v>29</v>
      </c>
      <c r="C31" s="35"/>
      <c r="D31" s="65">
        <v>700894.02890000003</v>
      </c>
      <c r="E31" s="65">
        <v>723078</v>
      </c>
      <c r="F31" s="66">
        <v>96.932008566157407</v>
      </c>
      <c r="G31" s="67"/>
      <c r="H31" s="67"/>
      <c r="I31" s="65">
        <v>27665.852500000001</v>
      </c>
      <c r="J31" s="66">
        <v>3.94722331183495</v>
      </c>
      <c r="K31" s="67"/>
      <c r="L31" s="67"/>
      <c r="M31" s="67"/>
      <c r="N31" s="65">
        <v>5280623.49</v>
      </c>
      <c r="O31" s="65">
        <v>82226996.349099994</v>
      </c>
      <c r="P31" s="65">
        <v>31264</v>
      </c>
      <c r="Q31" s="65">
        <v>32438</v>
      </c>
      <c r="R31" s="66">
        <v>-3.6192120352672799</v>
      </c>
      <c r="S31" s="65">
        <v>22.4185654074974</v>
      </c>
      <c r="T31" s="65">
        <v>22.2687822892903</v>
      </c>
      <c r="U31" s="68">
        <v>0.66812088768627598</v>
      </c>
    </row>
    <row r="32" spans="1:21" ht="12" thickBot="1" x14ac:dyDescent="0.2">
      <c r="A32" s="45"/>
      <c r="B32" s="34" t="s">
        <v>30</v>
      </c>
      <c r="C32" s="35"/>
      <c r="D32" s="65">
        <v>121405.644</v>
      </c>
      <c r="E32" s="65">
        <v>142585</v>
      </c>
      <c r="F32" s="66">
        <v>85.146154223796302</v>
      </c>
      <c r="G32" s="67"/>
      <c r="H32" s="67"/>
      <c r="I32" s="65">
        <v>31100.429899999999</v>
      </c>
      <c r="J32" s="66">
        <v>25.6169555840419</v>
      </c>
      <c r="K32" s="67"/>
      <c r="L32" s="67"/>
      <c r="M32" s="67"/>
      <c r="N32" s="65">
        <v>802817.62860000005</v>
      </c>
      <c r="O32" s="65">
        <v>13177979.619899999</v>
      </c>
      <c r="P32" s="65">
        <v>26773</v>
      </c>
      <c r="Q32" s="65">
        <v>26828</v>
      </c>
      <c r="R32" s="66">
        <v>-0.20500969136723099</v>
      </c>
      <c r="S32" s="65">
        <v>4.5346298136182002</v>
      </c>
      <c r="T32" s="65">
        <v>4.6444011443268201</v>
      </c>
      <c r="U32" s="68">
        <v>-2.4207341110615901</v>
      </c>
    </row>
    <row r="33" spans="1:21" ht="12" thickBot="1" x14ac:dyDescent="0.2">
      <c r="A33" s="45"/>
      <c r="B33" s="34" t="s">
        <v>31</v>
      </c>
      <c r="C33" s="35"/>
      <c r="D33" s="65">
        <v>244.9573</v>
      </c>
      <c r="E33" s="67"/>
      <c r="F33" s="67"/>
      <c r="G33" s="67"/>
      <c r="H33" s="67"/>
      <c r="I33" s="65">
        <v>50.265799999999999</v>
      </c>
      <c r="J33" s="66">
        <v>20.520229444070502</v>
      </c>
      <c r="K33" s="67"/>
      <c r="L33" s="67"/>
      <c r="M33" s="67"/>
      <c r="N33" s="65">
        <v>910.06010000000003</v>
      </c>
      <c r="O33" s="65">
        <v>10579.5692</v>
      </c>
      <c r="P33" s="65">
        <v>38</v>
      </c>
      <c r="Q33" s="65">
        <v>17</v>
      </c>
      <c r="R33" s="66">
        <v>123.529411764706</v>
      </c>
      <c r="S33" s="65">
        <v>6.4462447368421101</v>
      </c>
      <c r="T33" s="65">
        <v>9.1293176470588193</v>
      </c>
      <c r="U33" s="68">
        <v>-41.6222625691234</v>
      </c>
    </row>
    <row r="34" spans="1:21" ht="12" thickBot="1" x14ac:dyDescent="0.2">
      <c r="A34" s="45"/>
      <c r="B34" s="34" t="s">
        <v>40</v>
      </c>
      <c r="C34" s="35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5">
        <v>22</v>
      </c>
      <c r="P34" s="67"/>
      <c r="Q34" s="67"/>
      <c r="R34" s="67"/>
      <c r="S34" s="67"/>
      <c r="T34" s="67"/>
      <c r="U34" s="69"/>
    </row>
    <row r="35" spans="1:21" ht="12" thickBot="1" x14ac:dyDescent="0.2">
      <c r="A35" s="45"/>
      <c r="B35" s="34" t="s">
        <v>32</v>
      </c>
      <c r="C35" s="35"/>
      <c r="D35" s="65">
        <v>152015.60269999999</v>
      </c>
      <c r="E35" s="65">
        <v>142535</v>
      </c>
      <c r="F35" s="66">
        <v>106.651420844003</v>
      </c>
      <c r="G35" s="67"/>
      <c r="H35" s="67"/>
      <c r="I35" s="65">
        <v>18004.87</v>
      </c>
      <c r="J35" s="66">
        <v>11.844093422128701</v>
      </c>
      <c r="K35" s="67"/>
      <c r="L35" s="67"/>
      <c r="M35" s="67"/>
      <c r="N35" s="65">
        <v>1033033.1662</v>
      </c>
      <c r="O35" s="65">
        <v>8822332.6657999996</v>
      </c>
      <c r="P35" s="65">
        <v>13483</v>
      </c>
      <c r="Q35" s="65">
        <v>13333</v>
      </c>
      <c r="R35" s="66">
        <v>1.12502812570314</v>
      </c>
      <c r="S35" s="65">
        <v>11.2746126752207</v>
      </c>
      <c r="T35" s="65">
        <v>11.354477041926</v>
      </c>
      <c r="U35" s="68">
        <v>-0.70835574583349803</v>
      </c>
    </row>
    <row r="36" spans="1:21" ht="12" customHeight="1" thickBot="1" x14ac:dyDescent="0.2">
      <c r="A36" s="45"/>
      <c r="B36" s="34" t="s">
        <v>41</v>
      </c>
      <c r="C36" s="35"/>
      <c r="D36" s="67"/>
      <c r="E36" s="65">
        <v>574575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9"/>
    </row>
    <row r="37" spans="1:21" ht="12" thickBot="1" x14ac:dyDescent="0.2">
      <c r="A37" s="45"/>
      <c r="B37" s="34" t="s">
        <v>42</v>
      </c>
      <c r="C37" s="35"/>
      <c r="D37" s="67"/>
      <c r="E37" s="65">
        <v>246703</v>
      </c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9"/>
    </row>
    <row r="38" spans="1:21" ht="12" thickBot="1" x14ac:dyDescent="0.2">
      <c r="A38" s="45"/>
      <c r="B38" s="34" t="s">
        <v>43</v>
      </c>
      <c r="C38" s="35"/>
      <c r="D38" s="67"/>
      <c r="E38" s="65">
        <v>269069</v>
      </c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9"/>
    </row>
    <row r="39" spans="1:21" ht="12" customHeight="1" thickBot="1" x14ac:dyDescent="0.2">
      <c r="A39" s="45"/>
      <c r="B39" s="34" t="s">
        <v>33</v>
      </c>
      <c r="C39" s="35"/>
      <c r="D39" s="65">
        <v>281473.93150000001</v>
      </c>
      <c r="E39" s="65">
        <v>293545</v>
      </c>
      <c r="F39" s="66">
        <v>95.887830315624498</v>
      </c>
      <c r="G39" s="67"/>
      <c r="H39" s="67"/>
      <c r="I39" s="65">
        <v>14323.4074</v>
      </c>
      <c r="J39" s="66">
        <v>5.0887154358022704</v>
      </c>
      <c r="K39" s="67"/>
      <c r="L39" s="67"/>
      <c r="M39" s="67"/>
      <c r="N39" s="65">
        <v>1924005.3319999999</v>
      </c>
      <c r="O39" s="65">
        <v>29903641.8464</v>
      </c>
      <c r="P39" s="65">
        <v>481</v>
      </c>
      <c r="Q39" s="65">
        <v>472</v>
      </c>
      <c r="R39" s="66">
        <v>1.9067796610169601</v>
      </c>
      <c r="S39" s="65">
        <v>585.18488877338905</v>
      </c>
      <c r="T39" s="65">
        <v>651.39294470338996</v>
      </c>
      <c r="U39" s="68">
        <v>-11.3140406049753</v>
      </c>
    </row>
    <row r="40" spans="1:21" ht="12" thickBot="1" x14ac:dyDescent="0.2">
      <c r="A40" s="45"/>
      <c r="B40" s="34" t="s">
        <v>34</v>
      </c>
      <c r="C40" s="35"/>
      <c r="D40" s="65">
        <v>361210.44819999998</v>
      </c>
      <c r="E40" s="65">
        <v>460506</v>
      </c>
      <c r="F40" s="66">
        <v>78.437728976386893</v>
      </c>
      <c r="G40" s="67"/>
      <c r="H40" s="67"/>
      <c r="I40" s="65">
        <v>22924.038799999998</v>
      </c>
      <c r="J40" s="66">
        <v>6.3464495321871501</v>
      </c>
      <c r="K40" s="67"/>
      <c r="L40" s="67"/>
      <c r="M40" s="67"/>
      <c r="N40" s="65">
        <v>2383670.3895999999</v>
      </c>
      <c r="O40" s="65">
        <v>43228068.836400002</v>
      </c>
      <c r="P40" s="65">
        <v>1836</v>
      </c>
      <c r="Q40" s="65">
        <v>1861</v>
      </c>
      <c r="R40" s="66">
        <v>-1.3433637829124101</v>
      </c>
      <c r="S40" s="65">
        <v>196.73771688453201</v>
      </c>
      <c r="T40" s="65">
        <v>191.443447877485</v>
      </c>
      <c r="U40" s="68">
        <v>2.6910289958044298</v>
      </c>
    </row>
    <row r="41" spans="1:21" ht="12" thickBot="1" x14ac:dyDescent="0.2">
      <c r="A41" s="45"/>
      <c r="B41" s="34" t="s">
        <v>44</v>
      </c>
      <c r="C41" s="35"/>
      <c r="D41" s="67"/>
      <c r="E41" s="65">
        <v>156810</v>
      </c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9"/>
    </row>
    <row r="42" spans="1:21" ht="12" thickBot="1" x14ac:dyDescent="0.2">
      <c r="A42" s="45"/>
      <c r="B42" s="34" t="s">
        <v>45</v>
      </c>
      <c r="C42" s="35"/>
      <c r="D42" s="67"/>
      <c r="E42" s="65">
        <v>69946</v>
      </c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9"/>
    </row>
    <row r="43" spans="1:21" ht="12" thickBot="1" x14ac:dyDescent="0.2">
      <c r="A43" s="46"/>
      <c r="B43" s="34" t="s">
        <v>35</v>
      </c>
      <c r="C43" s="35"/>
      <c r="D43" s="70">
        <v>11058.67</v>
      </c>
      <c r="E43" s="71"/>
      <c r="F43" s="71"/>
      <c r="G43" s="71"/>
      <c r="H43" s="71"/>
      <c r="I43" s="70">
        <v>1886.1058</v>
      </c>
      <c r="J43" s="72">
        <v>17.055448801709399</v>
      </c>
      <c r="K43" s="71"/>
      <c r="L43" s="71"/>
      <c r="M43" s="71"/>
      <c r="N43" s="70">
        <v>184063.68429999999</v>
      </c>
      <c r="O43" s="70">
        <v>3765230.4463999998</v>
      </c>
      <c r="P43" s="70">
        <v>41</v>
      </c>
      <c r="Q43" s="70">
        <v>50</v>
      </c>
      <c r="R43" s="72">
        <v>-18</v>
      </c>
      <c r="S43" s="70">
        <v>269.72365853658499</v>
      </c>
      <c r="T43" s="70">
        <v>645.41942600000004</v>
      </c>
      <c r="U43" s="73">
        <v>-139.28914115350199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43:C43"/>
    <mergeCell ref="B37:C37"/>
    <mergeCell ref="B38:C38"/>
    <mergeCell ref="B39:C39"/>
    <mergeCell ref="B40:C4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sqref="A1:XFD1048576"/>
    </sheetView>
  </sheetViews>
  <sheetFormatPr defaultRowHeight="13.5" x14ac:dyDescent="0.15"/>
  <cols>
    <col min="1" max="1" width="3.625" style="28" customWidth="1"/>
    <col min="2" max="2" width="5.75" style="29" customWidth="1"/>
    <col min="3" max="3" width="9" style="28"/>
    <col min="4" max="7" width="12" style="28" customWidth="1"/>
    <col min="8" max="8" width="13.25" style="28" customWidth="1"/>
    <col min="9" max="256" width="9" style="3"/>
    <col min="257" max="257" width="3.625" style="3" customWidth="1"/>
    <col min="258" max="258" width="5.75" style="3" customWidth="1"/>
    <col min="259" max="259" width="9" style="3"/>
    <col min="260" max="263" width="12" style="3" customWidth="1"/>
    <col min="264" max="264" width="13.25" style="3" customWidth="1"/>
    <col min="265" max="512" width="9" style="3"/>
    <col min="513" max="513" width="3.625" style="3" customWidth="1"/>
    <col min="514" max="514" width="5.75" style="3" customWidth="1"/>
    <col min="515" max="515" width="9" style="3"/>
    <col min="516" max="519" width="12" style="3" customWidth="1"/>
    <col min="520" max="520" width="13.25" style="3" customWidth="1"/>
    <col min="521" max="768" width="9" style="3"/>
    <col min="769" max="769" width="3.625" style="3" customWidth="1"/>
    <col min="770" max="770" width="5.75" style="3" customWidth="1"/>
    <col min="771" max="771" width="9" style="3"/>
    <col min="772" max="775" width="12" style="3" customWidth="1"/>
    <col min="776" max="776" width="13.25" style="3" customWidth="1"/>
    <col min="777" max="1024" width="9" style="3"/>
    <col min="1025" max="1025" width="3.625" style="3" customWidth="1"/>
    <col min="1026" max="1026" width="5.75" style="3" customWidth="1"/>
    <col min="1027" max="1027" width="9" style="3"/>
    <col min="1028" max="1031" width="12" style="3" customWidth="1"/>
    <col min="1032" max="1032" width="13.25" style="3" customWidth="1"/>
    <col min="1033" max="1280" width="9" style="3"/>
    <col min="1281" max="1281" width="3.625" style="3" customWidth="1"/>
    <col min="1282" max="1282" width="5.75" style="3" customWidth="1"/>
    <col min="1283" max="1283" width="9" style="3"/>
    <col min="1284" max="1287" width="12" style="3" customWidth="1"/>
    <col min="1288" max="1288" width="13.25" style="3" customWidth="1"/>
    <col min="1289" max="1536" width="9" style="3"/>
    <col min="1537" max="1537" width="3.625" style="3" customWidth="1"/>
    <col min="1538" max="1538" width="5.75" style="3" customWidth="1"/>
    <col min="1539" max="1539" width="9" style="3"/>
    <col min="1540" max="1543" width="12" style="3" customWidth="1"/>
    <col min="1544" max="1544" width="13.25" style="3" customWidth="1"/>
    <col min="1545" max="1792" width="9" style="3"/>
    <col min="1793" max="1793" width="3.625" style="3" customWidth="1"/>
    <col min="1794" max="1794" width="5.75" style="3" customWidth="1"/>
    <col min="1795" max="1795" width="9" style="3"/>
    <col min="1796" max="1799" width="12" style="3" customWidth="1"/>
    <col min="1800" max="1800" width="13.25" style="3" customWidth="1"/>
    <col min="1801" max="2048" width="9" style="3"/>
    <col min="2049" max="2049" width="3.625" style="3" customWidth="1"/>
    <col min="2050" max="2050" width="5.75" style="3" customWidth="1"/>
    <col min="2051" max="2051" width="9" style="3"/>
    <col min="2052" max="2055" width="12" style="3" customWidth="1"/>
    <col min="2056" max="2056" width="13.25" style="3" customWidth="1"/>
    <col min="2057" max="2304" width="9" style="3"/>
    <col min="2305" max="2305" width="3.625" style="3" customWidth="1"/>
    <col min="2306" max="2306" width="5.75" style="3" customWidth="1"/>
    <col min="2307" max="2307" width="9" style="3"/>
    <col min="2308" max="2311" width="12" style="3" customWidth="1"/>
    <col min="2312" max="2312" width="13.25" style="3" customWidth="1"/>
    <col min="2313" max="2560" width="9" style="3"/>
    <col min="2561" max="2561" width="3.625" style="3" customWidth="1"/>
    <col min="2562" max="2562" width="5.75" style="3" customWidth="1"/>
    <col min="2563" max="2563" width="9" style="3"/>
    <col min="2564" max="2567" width="12" style="3" customWidth="1"/>
    <col min="2568" max="2568" width="13.25" style="3" customWidth="1"/>
    <col min="2569" max="2816" width="9" style="3"/>
    <col min="2817" max="2817" width="3.625" style="3" customWidth="1"/>
    <col min="2818" max="2818" width="5.75" style="3" customWidth="1"/>
    <col min="2819" max="2819" width="9" style="3"/>
    <col min="2820" max="2823" width="12" style="3" customWidth="1"/>
    <col min="2824" max="2824" width="13.25" style="3" customWidth="1"/>
    <col min="2825" max="3072" width="9" style="3"/>
    <col min="3073" max="3073" width="3.625" style="3" customWidth="1"/>
    <col min="3074" max="3074" width="5.75" style="3" customWidth="1"/>
    <col min="3075" max="3075" width="9" style="3"/>
    <col min="3076" max="3079" width="12" style="3" customWidth="1"/>
    <col min="3080" max="3080" width="13.25" style="3" customWidth="1"/>
    <col min="3081" max="3328" width="9" style="3"/>
    <col min="3329" max="3329" width="3.625" style="3" customWidth="1"/>
    <col min="3330" max="3330" width="5.75" style="3" customWidth="1"/>
    <col min="3331" max="3331" width="9" style="3"/>
    <col min="3332" max="3335" width="12" style="3" customWidth="1"/>
    <col min="3336" max="3336" width="13.25" style="3" customWidth="1"/>
    <col min="3337" max="3584" width="9" style="3"/>
    <col min="3585" max="3585" width="3.625" style="3" customWidth="1"/>
    <col min="3586" max="3586" width="5.75" style="3" customWidth="1"/>
    <col min="3587" max="3587" width="9" style="3"/>
    <col min="3588" max="3591" width="12" style="3" customWidth="1"/>
    <col min="3592" max="3592" width="13.25" style="3" customWidth="1"/>
    <col min="3593" max="3840" width="9" style="3"/>
    <col min="3841" max="3841" width="3.625" style="3" customWidth="1"/>
    <col min="3842" max="3842" width="5.75" style="3" customWidth="1"/>
    <col min="3843" max="3843" width="9" style="3"/>
    <col min="3844" max="3847" width="12" style="3" customWidth="1"/>
    <col min="3848" max="3848" width="13.25" style="3" customWidth="1"/>
    <col min="3849" max="4096" width="9" style="3"/>
    <col min="4097" max="4097" width="3.625" style="3" customWidth="1"/>
    <col min="4098" max="4098" width="5.75" style="3" customWidth="1"/>
    <col min="4099" max="4099" width="9" style="3"/>
    <col min="4100" max="4103" width="12" style="3" customWidth="1"/>
    <col min="4104" max="4104" width="13.25" style="3" customWidth="1"/>
    <col min="4105" max="4352" width="9" style="3"/>
    <col min="4353" max="4353" width="3.625" style="3" customWidth="1"/>
    <col min="4354" max="4354" width="5.75" style="3" customWidth="1"/>
    <col min="4355" max="4355" width="9" style="3"/>
    <col min="4356" max="4359" width="12" style="3" customWidth="1"/>
    <col min="4360" max="4360" width="13.25" style="3" customWidth="1"/>
    <col min="4361" max="4608" width="9" style="3"/>
    <col min="4609" max="4609" width="3.625" style="3" customWidth="1"/>
    <col min="4610" max="4610" width="5.75" style="3" customWidth="1"/>
    <col min="4611" max="4611" width="9" style="3"/>
    <col min="4612" max="4615" width="12" style="3" customWidth="1"/>
    <col min="4616" max="4616" width="13.25" style="3" customWidth="1"/>
    <col min="4617" max="4864" width="9" style="3"/>
    <col min="4865" max="4865" width="3.625" style="3" customWidth="1"/>
    <col min="4866" max="4866" width="5.75" style="3" customWidth="1"/>
    <col min="4867" max="4867" width="9" style="3"/>
    <col min="4868" max="4871" width="12" style="3" customWidth="1"/>
    <col min="4872" max="4872" width="13.25" style="3" customWidth="1"/>
    <col min="4873" max="5120" width="9" style="3"/>
    <col min="5121" max="5121" width="3.625" style="3" customWidth="1"/>
    <col min="5122" max="5122" width="5.75" style="3" customWidth="1"/>
    <col min="5123" max="5123" width="9" style="3"/>
    <col min="5124" max="5127" width="12" style="3" customWidth="1"/>
    <col min="5128" max="5128" width="13.25" style="3" customWidth="1"/>
    <col min="5129" max="5376" width="9" style="3"/>
    <col min="5377" max="5377" width="3.625" style="3" customWidth="1"/>
    <col min="5378" max="5378" width="5.75" style="3" customWidth="1"/>
    <col min="5379" max="5379" width="9" style="3"/>
    <col min="5380" max="5383" width="12" style="3" customWidth="1"/>
    <col min="5384" max="5384" width="13.25" style="3" customWidth="1"/>
    <col min="5385" max="5632" width="9" style="3"/>
    <col min="5633" max="5633" width="3.625" style="3" customWidth="1"/>
    <col min="5634" max="5634" width="5.75" style="3" customWidth="1"/>
    <col min="5635" max="5635" width="9" style="3"/>
    <col min="5636" max="5639" width="12" style="3" customWidth="1"/>
    <col min="5640" max="5640" width="13.25" style="3" customWidth="1"/>
    <col min="5641" max="5888" width="9" style="3"/>
    <col min="5889" max="5889" width="3.625" style="3" customWidth="1"/>
    <col min="5890" max="5890" width="5.75" style="3" customWidth="1"/>
    <col min="5891" max="5891" width="9" style="3"/>
    <col min="5892" max="5895" width="12" style="3" customWidth="1"/>
    <col min="5896" max="5896" width="13.25" style="3" customWidth="1"/>
    <col min="5897" max="6144" width="9" style="3"/>
    <col min="6145" max="6145" width="3.625" style="3" customWidth="1"/>
    <col min="6146" max="6146" width="5.75" style="3" customWidth="1"/>
    <col min="6147" max="6147" width="9" style="3"/>
    <col min="6148" max="6151" width="12" style="3" customWidth="1"/>
    <col min="6152" max="6152" width="13.25" style="3" customWidth="1"/>
    <col min="6153" max="6400" width="9" style="3"/>
    <col min="6401" max="6401" width="3.625" style="3" customWidth="1"/>
    <col min="6402" max="6402" width="5.75" style="3" customWidth="1"/>
    <col min="6403" max="6403" width="9" style="3"/>
    <col min="6404" max="6407" width="12" style="3" customWidth="1"/>
    <col min="6408" max="6408" width="13.25" style="3" customWidth="1"/>
    <col min="6409" max="6656" width="9" style="3"/>
    <col min="6657" max="6657" width="3.625" style="3" customWidth="1"/>
    <col min="6658" max="6658" width="5.75" style="3" customWidth="1"/>
    <col min="6659" max="6659" width="9" style="3"/>
    <col min="6660" max="6663" width="12" style="3" customWidth="1"/>
    <col min="6664" max="6664" width="13.25" style="3" customWidth="1"/>
    <col min="6665" max="6912" width="9" style="3"/>
    <col min="6913" max="6913" width="3.625" style="3" customWidth="1"/>
    <col min="6914" max="6914" width="5.75" style="3" customWidth="1"/>
    <col min="6915" max="6915" width="9" style="3"/>
    <col min="6916" max="6919" width="12" style="3" customWidth="1"/>
    <col min="6920" max="6920" width="13.25" style="3" customWidth="1"/>
    <col min="6921" max="7168" width="9" style="3"/>
    <col min="7169" max="7169" width="3.625" style="3" customWidth="1"/>
    <col min="7170" max="7170" width="5.75" style="3" customWidth="1"/>
    <col min="7171" max="7171" width="9" style="3"/>
    <col min="7172" max="7175" width="12" style="3" customWidth="1"/>
    <col min="7176" max="7176" width="13.25" style="3" customWidth="1"/>
    <col min="7177" max="7424" width="9" style="3"/>
    <col min="7425" max="7425" width="3.625" style="3" customWidth="1"/>
    <col min="7426" max="7426" width="5.75" style="3" customWidth="1"/>
    <col min="7427" max="7427" width="9" style="3"/>
    <col min="7428" max="7431" width="12" style="3" customWidth="1"/>
    <col min="7432" max="7432" width="13.25" style="3" customWidth="1"/>
    <col min="7433" max="7680" width="9" style="3"/>
    <col min="7681" max="7681" width="3.625" style="3" customWidth="1"/>
    <col min="7682" max="7682" width="5.75" style="3" customWidth="1"/>
    <col min="7683" max="7683" width="9" style="3"/>
    <col min="7684" max="7687" width="12" style="3" customWidth="1"/>
    <col min="7688" max="7688" width="13.25" style="3" customWidth="1"/>
    <col min="7689" max="7936" width="9" style="3"/>
    <col min="7937" max="7937" width="3.625" style="3" customWidth="1"/>
    <col min="7938" max="7938" width="5.75" style="3" customWidth="1"/>
    <col min="7939" max="7939" width="9" style="3"/>
    <col min="7940" max="7943" width="12" style="3" customWidth="1"/>
    <col min="7944" max="7944" width="13.25" style="3" customWidth="1"/>
    <col min="7945" max="8192" width="9" style="3"/>
    <col min="8193" max="8193" width="3.625" style="3" customWidth="1"/>
    <col min="8194" max="8194" width="5.75" style="3" customWidth="1"/>
    <col min="8195" max="8195" width="9" style="3"/>
    <col min="8196" max="8199" width="12" style="3" customWidth="1"/>
    <col min="8200" max="8200" width="13.25" style="3" customWidth="1"/>
    <col min="8201" max="8448" width="9" style="3"/>
    <col min="8449" max="8449" width="3.625" style="3" customWidth="1"/>
    <col min="8450" max="8450" width="5.75" style="3" customWidth="1"/>
    <col min="8451" max="8451" width="9" style="3"/>
    <col min="8452" max="8455" width="12" style="3" customWidth="1"/>
    <col min="8456" max="8456" width="13.25" style="3" customWidth="1"/>
    <col min="8457" max="8704" width="9" style="3"/>
    <col min="8705" max="8705" width="3.625" style="3" customWidth="1"/>
    <col min="8706" max="8706" width="5.75" style="3" customWidth="1"/>
    <col min="8707" max="8707" width="9" style="3"/>
    <col min="8708" max="8711" width="12" style="3" customWidth="1"/>
    <col min="8712" max="8712" width="13.25" style="3" customWidth="1"/>
    <col min="8713" max="8960" width="9" style="3"/>
    <col min="8961" max="8961" width="3.625" style="3" customWidth="1"/>
    <col min="8962" max="8962" width="5.75" style="3" customWidth="1"/>
    <col min="8963" max="8963" width="9" style="3"/>
    <col min="8964" max="8967" width="12" style="3" customWidth="1"/>
    <col min="8968" max="8968" width="13.25" style="3" customWidth="1"/>
    <col min="8969" max="9216" width="9" style="3"/>
    <col min="9217" max="9217" width="3.625" style="3" customWidth="1"/>
    <col min="9218" max="9218" width="5.75" style="3" customWidth="1"/>
    <col min="9219" max="9219" width="9" style="3"/>
    <col min="9220" max="9223" width="12" style="3" customWidth="1"/>
    <col min="9224" max="9224" width="13.25" style="3" customWidth="1"/>
    <col min="9225" max="9472" width="9" style="3"/>
    <col min="9473" max="9473" width="3.625" style="3" customWidth="1"/>
    <col min="9474" max="9474" width="5.75" style="3" customWidth="1"/>
    <col min="9475" max="9475" width="9" style="3"/>
    <col min="9476" max="9479" width="12" style="3" customWidth="1"/>
    <col min="9480" max="9480" width="13.25" style="3" customWidth="1"/>
    <col min="9481" max="9728" width="9" style="3"/>
    <col min="9729" max="9729" width="3.625" style="3" customWidth="1"/>
    <col min="9730" max="9730" width="5.75" style="3" customWidth="1"/>
    <col min="9731" max="9731" width="9" style="3"/>
    <col min="9732" max="9735" width="12" style="3" customWidth="1"/>
    <col min="9736" max="9736" width="13.25" style="3" customWidth="1"/>
    <col min="9737" max="9984" width="9" style="3"/>
    <col min="9985" max="9985" width="3.625" style="3" customWidth="1"/>
    <col min="9986" max="9986" width="5.75" style="3" customWidth="1"/>
    <col min="9987" max="9987" width="9" style="3"/>
    <col min="9988" max="9991" width="12" style="3" customWidth="1"/>
    <col min="9992" max="9992" width="13.25" style="3" customWidth="1"/>
    <col min="9993" max="10240" width="9" style="3"/>
    <col min="10241" max="10241" width="3.625" style="3" customWidth="1"/>
    <col min="10242" max="10242" width="5.75" style="3" customWidth="1"/>
    <col min="10243" max="10243" width="9" style="3"/>
    <col min="10244" max="10247" width="12" style="3" customWidth="1"/>
    <col min="10248" max="10248" width="13.25" style="3" customWidth="1"/>
    <col min="10249" max="10496" width="9" style="3"/>
    <col min="10497" max="10497" width="3.625" style="3" customWidth="1"/>
    <col min="10498" max="10498" width="5.75" style="3" customWidth="1"/>
    <col min="10499" max="10499" width="9" style="3"/>
    <col min="10500" max="10503" width="12" style="3" customWidth="1"/>
    <col min="10504" max="10504" width="13.25" style="3" customWidth="1"/>
    <col min="10505" max="10752" width="9" style="3"/>
    <col min="10753" max="10753" width="3.625" style="3" customWidth="1"/>
    <col min="10754" max="10754" width="5.75" style="3" customWidth="1"/>
    <col min="10755" max="10755" width="9" style="3"/>
    <col min="10756" max="10759" width="12" style="3" customWidth="1"/>
    <col min="10760" max="10760" width="13.25" style="3" customWidth="1"/>
    <col min="10761" max="11008" width="9" style="3"/>
    <col min="11009" max="11009" width="3.625" style="3" customWidth="1"/>
    <col min="11010" max="11010" width="5.75" style="3" customWidth="1"/>
    <col min="11011" max="11011" width="9" style="3"/>
    <col min="11012" max="11015" width="12" style="3" customWidth="1"/>
    <col min="11016" max="11016" width="13.25" style="3" customWidth="1"/>
    <col min="11017" max="11264" width="9" style="3"/>
    <col min="11265" max="11265" width="3.625" style="3" customWidth="1"/>
    <col min="11266" max="11266" width="5.75" style="3" customWidth="1"/>
    <col min="11267" max="11267" width="9" style="3"/>
    <col min="11268" max="11271" width="12" style="3" customWidth="1"/>
    <col min="11272" max="11272" width="13.25" style="3" customWidth="1"/>
    <col min="11273" max="11520" width="9" style="3"/>
    <col min="11521" max="11521" width="3.625" style="3" customWidth="1"/>
    <col min="11522" max="11522" width="5.75" style="3" customWidth="1"/>
    <col min="11523" max="11523" width="9" style="3"/>
    <col min="11524" max="11527" width="12" style="3" customWidth="1"/>
    <col min="11528" max="11528" width="13.25" style="3" customWidth="1"/>
    <col min="11529" max="11776" width="9" style="3"/>
    <col min="11777" max="11777" width="3.625" style="3" customWidth="1"/>
    <col min="11778" max="11778" width="5.75" style="3" customWidth="1"/>
    <col min="11779" max="11779" width="9" style="3"/>
    <col min="11780" max="11783" width="12" style="3" customWidth="1"/>
    <col min="11784" max="11784" width="13.25" style="3" customWidth="1"/>
    <col min="11785" max="12032" width="9" style="3"/>
    <col min="12033" max="12033" width="3.625" style="3" customWidth="1"/>
    <col min="12034" max="12034" width="5.75" style="3" customWidth="1"/>
    <col min="12035" max="12035" width="9" style="3"/>
    <col min="12036" max="12039" width="12" style="3" customWidth="1"/>
    <col min="12040" max="12040" width="13.25" style="3" customWidth="1"/>
    <col min="12041" max="12288" width="9" style="3"/>
    <col min="12289" max="12289" width="3.625" style="3" customWidth="1"/>
    <col min="12290" max="12290" width="5.75" style="3" customWidth="1"/>
    <col min="12291" max="12291" width="9" style="3"/>
    <col min="12292" max="12295" width="12" style="3" customWidth="1"/>
    <col min="12296" max="12296" width="13.25" style="3" customWidth="1"/>
    <col min="12297" max="12544" width="9" style="3"/>
    <col min="12545" max="12545" width="3.625" style="3" customWidth="1"/>
    <col min="12546" max="12546" width="5.75" style="3" customWidth="1"/>
    <col min="12547" max="12547" width="9" style="3"/>
    <col min="12548" max="12551" width="12" style="3" customWidth="1"/>
    <col min="12552" max="12552" width="13.25" style="3" customWidth="1"/>
    <col min="12553" max="12800" width="9" style="3"/>
    <col min="12801" max="12801" width="3.625" style="3" customWidth="1"/>
    <col min="12802" max="12802" width="5.75" style="3" customWidth="1"/>
    <col min="12803" max="12803" width="9" style="3"/>
    <col min="12804" max="12807" width="12" style="3" customWidth="1"/>
    <col min="12808" max="12808" width="13.25" style="3" customWidth="1"/>
    <col min="12809" max="13056" width="9" style="3"/>
    <col min="13057" max="13057" width="3.625" style="3" customWidth="1"/>
    <col min="13058" max="13058" width="5.75" style="3" customWidth="1"/>
    <col min="13059" max="13059" width="9" style="3"/>
    <col min="13060" max="13063" width="12" style="3" customWidth="1"/>
    <col min="13064" max="13064" width="13.25" style="3" customWidth="1"/>
    <col min="13065" max="13312" width="9" style="3"/>
    <col min="13313" max="13313" width="3.625" style="3" customWidth="1"/>
    <col min="13314" max="13314" width="5.75" style="3" customWidth="1"/>
    <col min="13315" max="13315" width="9" style="3"/>
    <col min="13316" max="13319" width="12" style="3" customWidth="1"/>
    <col min="13320" max="13320" width="13.25" style="3" customWidth="1"/>
    <col min="13321" max="13568" width="9" style="3"/>
    <col min="13569" max="13569" width="3.625" style="3" customWidth="1"/>
    <col min="13570" max="13570" width="5.75" style="3" customWidth="1"/>
    <col min="13571" max="13571" width="9" style="3"/>
    <col min="13572" max="13575" width="12" style="3" customWidth="1"/>
    <col min="13576" max="13576" width="13.25" style="3" customWidth="1"/>
    <col min="13577" max="13824" width="9" style="3"/>
    <col min="13825" max="13825" width="3.625" style="3" customWidth="1"/>
    <col min="13826" max="13826" width="5.75" style="3" customWidth="1"/>
    <col min="13827" max="13827" width="9" style="3"/>
    <col min="13828" max="13831" width="12" style="3" customWidth="1"/>
    <col min="13832" max="13832" width="13.25" style="3" customWidth="1"/>
    <col min="13833" max="14080" width="9" style="3"/>
    <col min="14081" max="14081" width="3.625" style="3" customWidth="1"/>
    <col min="14082" max="14082" width="5.75" style="3" customWidth="1"/>
    <col min="14083" max="14083" width="9" style="3"/>
    <col min="14084" max="14087" width="12" style="3" customWidth="1"/>
    <col min="14088" max="14088" width="13.25" style="3" customWidth="1"/>
    <col min="14089" max="14336" width="9" style="3"/>
    <col min="14337" max="14337" width="3.625" style="3" customWidth="1"/>
    <col min="14338" max="14338" width="5.75" style="3" customWidth="1"/>
    <col min="14339" max="14339" width="9" style="3"/>
    <col min="14340" max="14343" width="12" style="3" customWidth="1"/>
    <col min="14344" max="14344" width="13.25" style="3" customWidth="1"/>
    <col min="14345" max="14592" width="9" style="3"/>
    <col min="14593" max="14593" width="3.625" style="3" customWidth="1"/>
    <col min="14594" max="14594" width="5.75" style="3" customWidth="1"/>
    <col min="14595" max="14595" width="9" style="3"/>
    <col min="14596" max="14599" width="12" style="3" customWidth="1"/>
    <col min="14600" max="14600" width="13.25" style="3" customWidth="1"/>
    <col min="14601" max="14848" width="9" style="3"/>
    <col min="14849" max="14849" width="3.625" style="3" customWidth="1"/>
    <col min="14850" max="14850" width="5.75" style="3" customWidth="1"/>
    <col min="14851" max="14851" width="9" style="3"/>
    <col min="14852" max="14855" width="12" style="3" customWidth="1"/>
    <col min="14856" max="14856" width="13.25" style="3" customWidth="1"/>
    <col min="14857" max="15104" width="9" style="3"/>
    <col min="15105" max="15105" width="3.625" style="3" customWidth="1"/>
    <col min="15106" max="15106" width="5.75" style="3" customWidth="1"/>
    <col min="15107" max="15107" width="9" style="3"/>
    <col min="15108" max="15111" width="12" style="3" customWidth="1"/>
    <col min="15112" max="15112" width="13.25" style="3" customWidth="1"/>
    <col min="15113" max="15360" width="9" style="3"/>
    <col min="15361" max="15361" width="3.625" style="3" customWidth="1"/>
    <col min="15362" max="15362" width="5.75" style="3" customWidth="1"/>
    <col min="15363" max="15363" width="9" style="3"/>
    <col min="15364" max="15367" width="12" style="3" customWidth="1"/>
    <col min="15368" max="15368" width="13.25" style="3" customWidth="1"/>
    <col min="15369" max="15616" width="9" style="3"/>
    <col min="15617" max="15617" width="3.625" style="3" customWidth="1"/>
    <col min="15618" max="15618" width="5.75" style="3" customWidth="1"/>
    <col min="15619" max="15619" width="9" style="3"/>
    <col min="15620" max="15623" width="12" style="3" customWidth="1"/>
    <col min="15624" max="15624" width="13.25" style="3" customWidth="1"/>
    <col min="15625" max="15872" width="9" style="3"/>
    <col min="15873" max="15873" width="3.625" style="3" customWidth="1"/>
    <col min="15874" max="15874" width="5.75" style="3" customWidth="1"/>
    <col min="15875" max="15875" width="9" style="3"/>
    <col min="15876" max="15879" width="12" style="3" customWidth="1"/>
    <col min="15880" max="15880" width="13.25" style="3" customWidth="1"/>
    <col min="15881" max="16128" width="9" style="3"/>
    <col min="16129" max="16129" width="3.625" style="3" customWidth="1"/>
    <col min="16130" max="16130" width="5.75" style="3" customWidth="1"/>
    <col min="16131" max="16131" width="9" style="3"/>
    <col min="16132" max="16135" width="12" style="3" customWidth="1"/>
    <col min="16136" max="16136" width="13.25" style="3" customWidth="1"/>
    <col min="16137" max="16384" width="9" style="3"/>
  </cols>
  <sheetData>
    <row r="1" spans="1:8" x14ac:dyDescent="0.15">
      <c r="A1" s="49" t="s">
        <v>53</v>
      </c>
      <c r="B1" s="50" t="s">
        <v>36</v>
      </c>
      <c r="C1" s="49" t="s">
        <v>37</v>
      </c>
      <c r="D1" s="49" t="s">
        <v>38</v>
      </c>
      <c r="E1" s="49" t="s">
        <v>39</v>
      </c>
      <c r="F1" s="49" t="s">
        <v>46</v>
      </c>
      <c r="G1" s="49" t="s">
        <v>39</v>
      </c>
      <c r="H1" s="49" t="s">
        <v>47</v>
      </c>
    </row>
    <row r="2" spans="1:8" x14ac:dyDescent="0.15">
      <c r="A2" s="47" t="s">
        <v>71</v>
      </c>
      <c r="B2" s="48">
        <v>12</v>
      </c>
      <c r="C2" s="47">
        <v>43148</v>
      </c>
      <c r="D2" s="47">
        <v>450154.95280512801</v>
      </c>
      <c r="E2" s="47">
        <v>360303.59831367497</v>
      </c>
      <c r="F2" s="47">
        <v>89851.354491453007</v>
      </c>
      <c r="G2" s="47">
        <v>360303.59831367497</v>
      </c>
      <c r="H2" s="47">
        <v>0.19960094614431501</v>
      </c>
    </row>
    <row r="3" spans="1:8" x14ac:dyDescent="0.15">
      <c r="A3" s="47" t="s">
        <v>72</v>
      </c>
      <c r="B3" s="48">
        <v>13</v>
      </c>
      <c r="C3" s="47">
        <v>12952.8</v>
      </c>
      <c r="D3" s="47">
        <v>96672.010828061393</v>
      </c>
      <c r="E3" s="47">
        <v>76791.059350412193</v>
      </c>
      <c r="F3" s="47">
        <v>19880.9514776492</v>
      </c>
      <c r="G3" s="47">
        <v>76791.059350412193</v>
      </c>
      <c r="H3" s="47">
        <v>0.20565364584180401</v>
      </c>
    </row>
    <row r="4" spans="1:8" x14ac:dyDescent="0.15">
      <c r="A4" s="47" t="s">
        <v>73</v>
      </c>
      <c r="B4" s="48">
        <v>14</v>
      </c>
      <c r="C4" s="47">
        <v>113250.1</v>
      </c>
      <c r="D4" s="47">
        <v>132119.26150598301</v>
      </c>
      <c r="E4" s="47">
        <v>103458.346896581</v>
      </c>
      <c r="F4" s="47">
        <v>28660.914609401701</v>
      </c>
      <c r="G4" s="47">
        <v>103458.346896581</v>
      </c>
      <c r="H4" s="47">
        <v>0.21693214360045299</v>
      </c>
    </row>
    <row r="5" spans="1:8" x14ac:dyDescent="0.15">
      <c r="A5" s="47" t="s">
        <v>74</v>
      </c>
      <c r="B5" s="48">
        <v>15</v>
      </c>
      <c r="C5" s="47">
        <v>2959</v>
      </c>
      <c r="D5" s="47">
        <v>38487.0645350427</v>
      </c>
      <c r="E5" s="47">
        <v>32117.743616239299</v>
      </c>
      <c r="F5" s="47">
        <v>6369.3209188034198</v>
      </c>
      <c r="G5" s="47">
        <v>32117.743616239299</v>
      </c>
      <c r="H5" s="47">
        <v>0.16549251016543801</v>
      </c>
    </row>
    <row r="6" spans="1:8" x14ac:dyDescent="0.15">
      <c r="A6" s="47" t="s">
        <v>75</v>
      </c>
      <c r="B6" s="48">
        <v>16</v>
      </c>
      <c r="C6" s="47">
        <v>2271</v>
      </c>
      <c r="D6" s="47">
        <v>107459.859780342</v>
      </c>
      <c r="E6" s="47">
        <v>100154.512967521</v>
      </c>
      <c r="F6" s="47">
        <v>7305.3468128205104</v>
      </c>
      <c r="G6" s="47">
        <v>100154.512967521</v>
      </c>
      <c r="H6" s="47">
        <v>6.7982098876299801E-2</v>
      </c>
    </row>
    <row r="7" spans="1:8" x14ac:dyDescent="0.15">
      <c r="A7" s="47" t="s">
        <v>76</v>
      </c>
      <c r="B7" s="48">
        <v>17</v>
      </c>
      <c r="C7" s="47">
        <v>16220</v>
      </c>
      <c r="D7" s="47">
        <v>245365.41885897401</v>
      </c>
      <c r="E7" s="47">
        <v>187351.74236239301</v>
      </c>
      <c r="F7" s="47">
        <v>58013.676496581204</v>
      </c>
      <c r="G7" s="47">
        <v>187351.74236239301</v>
      </c>
      <c r="H7" s="47">
        <v>0.23643786792109001</v>
      </c>
    </row>
    <row r="8" spans="1:8" x14ac:dyDescent="0.15">
      <c r="A8" s="47" t="s">
        <v>77</v>
      </c>
      <c r="B8" s="48">
        <v>18</v>
      </c>
      <c r="C8" s="47">
        <v>51905</v>
      </c>
      <c r="D8" s="47">
        <v>124036.582495726</v>
      </c>
      <c r="E8" s="47">
        <v>119116.992794872</v>
      </c>
      <c r="F8" s="47">
        <v>4919.5897008546999</v>
      </c>
      <c r="G8" s="47">
        <v>119116.992794872</v>
      </c>
      <c r="H8" s="47">
        <v>3.9662409281747198E-2</v>
      </c>
    </row>
    <row r="9" spans="1:8" x14ac:dyDescent="0.15">
      <c r="A9" s="47" t="s">
        <v>78</v>
      </c>
      <c r="B9" s="48">
        <v>19</v>
      </c>
      <c r="C9" s="47">
        <v>18726</v>
      </c>
      <c r="D9" s="47">
        <v>77765.610970085501</v>
      </c>
      <c r="E9" s="47">
        <v>70943.265995726499</v>
      </c>
      <c r="F9" s="47">
        <v>6822.3449743589699</v>
      </c>
      <c r="G9" s="47">
        <v>70943.265995726499</v>
      </c>
      <c r="H9" s="47">
        <v>8.7729587529163294E-2</v>
      </c>
    </row>
    <row r="10" spans="1:8" x14ac:dyDescent="0.15">
      <c r="A10" s="47" t="s">
        <v>79</v>
      </c>
      <c r="B10" s="48">
        <v>21</v>
      </c>
      <c r="C10" s="47">
        <v>232487</v>
      </c>
      <c r="D10" s="47">
        <v>812489.24</v>
      </c>
      <c r="E10" s="47">
        <v>760623.05599999998</v>
      </c>
      <c r="F10" s="47">
        <v>51866.184000000001</v>
      </c>
      <c r="G10" s="47">
        <v>760623.05599999998</v>
      </c>
      <c r="H10" s="47">
        <v>6.3836148771643994E-2</v>
      </c>
    </row>
    <row r="11" spans="1:8" x14ac:dyDescent="0.15">
      <c r="A11" s="47" t="s">
        <v>80</v>
      </c>
      <c r="B11" s="48">
        <v>22</v>
      </c>
      <c r="C11" s="47">
        <v>36058</v>
      </c>
      <c r="D11" s="47">
        <v>391990.87358205102</v>
      </c>
      <c r="E11" s="47">
        <v>343493.765205128</v>
      </c>
      <c r="F11" s="47">
        <v>48497.108376923097</v>
      </c>
      <c r="G11" s="47">
        <v>343493.765205128</v>
      </c>
      <c r="H11" s="47">
        <v>0.123719993615544</v>
      </c>
    </row>
    <row r="12" spans="1:8" x14ac:dyDescent="0.15">
      <c r="A12" s="47" t="s">
        <v>81</v>
      </c>
      <c r="B12" s="48">
        <v>23</v>
      </c>
      <c r="C12" s="47">
        <v>264704.94199999998</v>
      </c>
      <c r="D12" s="47">
        <v>1494494.0896743599</v>
      </c>
      <c r="E12" s="47">
        <v>1348935.86344872</v>
      </c>
      <c r="F12" s="47">
        <v>145558.226225641</v>
      </c>
      <c r="G12" s="47">
        <v>1348935.86344872</v>
      </c>
      <c r="H12" s="47">
        <v>9.7396321090408106E-2</v>
      </c>
    </row>
    <row r="13" spans="1:8" x14ac:dyDescent="0.15">
      <c r="A13" s="47" t="s">
        <v>82</v>
      </c>
      <c r="B13" s="48">
        <v>24</v>
      </c>
      <c r="C13" s="47">
        <v>15260</v>
      </c>
      <c r="D13" s="47">
        <v>398079.97530256398</v>
      </c>
      <c r="E13" s="47">
        <v>355856.91555897403</v>
      </c>
      <c r="F13" s="47">
        <v>42223.0597435897</v>
      </c>
      <c r="G13" s="47">
        <v>355856.91555897403</v>
      </c>
      <c r="H13" s="47">
        <v>0.106066776434805</v>
      </c>
    </row>
    <row r="14" spans="1:8" x14ac:dyDescent="0.15">
      <c r="A14" s="47" t="s">
        <v>83</v>
      </c>
      <c r="B14" s="48">
        <v>25</v>
      </c>
      <c r="C14" s="47">
        <v>67712</v>
      </c>
      <c r="D14" s="47">
        <v>848843.73789999995</v>
      </c>
      <c r="E14" s="47">
        <v>836907.14509999997</v>
      </c>
      <c r="F14" s="47">
        <v>11936.5928</v>
      </c>
      <c r="G14" s="47">
        <v>836907.14509999997</v>
      </c>
      <c r="H14" s="47">
        <v>1.40621792528394E-2</v>
      </c>
    </row>
    <row r="15" spans="1:8" x14ac:dyDescent="0.15">
      <c r="A15" s="47" t="s">
        <v>84</v>
      </c>
      <c r="B15" s="48">
        <v>26</v>
      </c>
      <c r="C15" s="47">
        <v>67949</v>
      </c>
      <c r="D15" s="47">
        <v>300509.50186814199</v>
      </c>
      <c r="E15" s="47">
        <v>275699.93937610602</v>
      </c>
      <c r="F15" s="47">
        <v>24809.562492035398</v>
      </c>
      <c r="G15" s="47">
        <v>275699.93937610602</v>
      </c>
      <c r="H15" s="47">
        <v>8.2558329562974694E-2</v>
      </c>
    </row>
    <row r="16" spans="1:8" x14ac:dyDescent="0.15">
      <c r="A16" s="47" t="s">
        <v>85</v>
      </c>
      <c r="B16" s="48">
        <v>27</v>
      </c>
      <c r="C16" s="47">
        <v>202410.946</v>
      </c>
      <c r="D16" s="47">
        <v>1112471.3840982299</v>
      </c>
      <c r="E16" s="47">
        <v>984478.42238849599</v>
      </c>
      <c r="F16" s="47">
        <v>127992.961709735</v>
      </c>
      <c r="G16" s="47">
        <v>984478.42238849599</v>
      </c>
      <c r="H16" s="47">
        <v>0.115052812628961</v>
      </c>
    </row>
    <row r="17" spans="1:8" x14ac:dyDescent="0.15">
      <c r="A17" s="47" t="s">
        <v>86</v>
      </c>
      <c r="B17" s="48">
        <v>29</v>
      </c>
      <c r="C17" s="47">
        <v>187000</v>
      </c>
      <c r="D17" s="47">
        <v>2156917.0170478602</v>
      </c>
      <c r="E17" s="47">
        <v>2015499.00652393</v>
      </c>
      <c r="F17" s="47">
        <v>141418.010523932</v>
      </c>
      <c r="G17" s="47">
        <v>2015499.00652393</v>
      </c>
      <c r="H17" s="47">
        <v>6.5564882378965197E-2</v>
      </c>
    </row>
    <row r="18" spans="1:8" x14ac:dyDescent="0.15">
      <c r="A18" s="47" t="s">
        <v>87</v>
      </c>
      <c r="B18" s="48">
        <v>31</v>
      </c>
      <c r="C18" s="47">
        <v>44780.769</v>
      </c>
      <c r="D18" s="47">
        <v>289024.59078485001</v>
      </c>
      <c r="E18" s="47">
        <v>241956.255779456</v>
      </c>
      <c r="F18" s="47">
        <v>47068.335005393601</v>
      </c>
      <c r="G18" s="47">
        <v>241956.255779456</v>
      </c>
      <c r="H18" s="47">
        <v>0.16285235411138901</v>
      </c>
    </row>
    <row r="19" spans="1:8" x14ac:dyDescent="0.15">
      <c r="A19" s="47" t="s">
        <v>88</v>
      </c>
      <c r="B19" s="48">
        <v>32</v>
      </c>
      <c r="C19" s="47">
        <v>13800.995999999999</v>
      </c>
      <c r="D19" s="47">
        <v>210792.013441374</v>
      </c>
      <c r="E19" s="47">
        <v>187654.520277784</v>
      </c>
      <c r="F19" s="47">
        <v>23137.493163589901</v>
      </c>
      <c r="G19" s="47">
        <v>187654.520277784</v>
      </c>
      <c r="H19" s="47">
        <v>0.109764562640913</v>
      </c>
    </row>
    <row r="20" spans="1:8" x14ac:dyDescent="0.15">
      <c r="A20" s="47" t="s">
        <v>89</v>
      </c>
      <c r="B20" s="48">
        <v>33</v>
      </c>
      <c r="C20" s="47">
        <v>60480.156000000003</v>
      </c>
      <c r="D20" s="47">
        <v>541676.46160755598</v>
      </c>
      <c r="E20" s="47">
        <v>434393.22957703198</v>
      </c>
      <c r="F20" s="47">
        <v>107283.232030525</v>
      </c>
      <c r="G20" s="47">
        <v>434393.22957703198</v>
      </c>
      <c r="H20" s="47">
        <v>0.19805776996869201</v>
      </c>
    </row>
    <row r="21" spans="1:8" x14ac:dyDescent="0.15">
      <c r="A21" s="47" t="s">
        <v>90</v>
      </c>
      <c r="B21" s="48">
        <v>34</v>
      </c>
      <c r="C21" s="47">
        <v>46249.048999999999</v>
      </c>
      <c r="D21" s="47">
        <v>216780.69437289899</v>
      </c>
      <c r="E21" s="47">
        <v>155657.88758295399</v>
      </c>
      <c r="F21" s="47">
        <v>61122.806789945404</v>
      </c>
      <c r="G21" s="47">
        <v>155657.88758295399</v>
      </c>
      <c r="H21" s="47">
        <v>0.28195687335886099</v>
      </c>
    </row>
    <row r="22" spans="1:8" x14ac:dyDescent="0.15">
      <c r="A22" s="47" t="s">
        <v>91</v>
      </c>
      <c r="B22" s="48">
        <v>35</v>
      </c>
      <c r="C22" s="47">
        <v>36784.849000000002</v>
      </c>
      <c r="D22" s="47">
        <v>843067.00029203505</v>
      </c>
      <c r="E22" s="47">
        <v>825013.25012104597</v>
      </c>
      <c r="F22" s="47">
        <v>18053.750170989599</v>
      </c>
      <c r="G22" s="47">
        <v>825013.25012104597</v>
      </c>
      <c r="H22" s="47">
        <v>2.1414371769664601E-2</v>
      </c>
    </row>
    <row r="23" spans="1:8" x14ac:dyDescent="0.15">
      <c r="A23" s="47" t="s">
        <v>92</v>
      </c>
      <c r="B23" s="48">
        <v>36</v>
      </c>
      <c r="C23" s="47">
        <v>133953.39300000001</v>
      </c>
      <c r="D23" s="47">
        <v>625124.51136283204</v>
      </c>
      <c r="E23" s="47">
        <v>530082.13261362398</v>
      </c>
      <c r="F23" s="47">
        <v>95042.378749207404</v>
      </c>
      <c r="G23" s="47">
        <v>530082.13261362398</v>
      </c>
      <c r="H23" s="47">
        <v>0.15203751736115101</v>
      </c>
    </row>
    <row r="24" spans="1:8" x14ac:dyDescent="0.15">
      <c r="A24" s="47" t="s">
        <v>93</v>
      </c>
      <c r="B24" s="48">
        <v>37</v>
      </c>
      <c r="C24" s="47">
        <v>173121.41500000001</v>
      </c>
      <c r="D24" s="47">
        <v>1170481.1063628299</v>
      </c>
      <c r="E24" s="47">
        <v>981026.77922307805</v>
      </c>
      <c r="F24" s="47">
        <v>189454.32713975399</v>
      </c>
      <c r="G24" s="47">
        <v>981026.77922307805</v>
      </c>
      <c r="H24" s="47">
        <v>0.16186021808456799</v>
      </c>
    </row>
    <row r="25" spans="1:8" x14ac:dyDescent="0.15">
      <c r="A25" s="47" t="s">
        <v>94</v>
      </c>
      <c r="B25" s="48">
        <v>38</v>
      </c>
      <c r="C25" s="47">
        <v>144022.351</v>
      </c>
      <c r="D25" s="47">
        <v>700894.04151781998</v>
      </c>
      <c r="E25" s="47">
        <v>673228.16115044197</v>
      </c>
      <c r="F25" s="47">
        <v>27665.8803673777</v>
      </c>
      <c r="G25" s="47">
        <v>673228.16115044197</v>
      </c>
      <c r="H25" s="47">
        <v>3.94722721675103E-2</v>
      </c>
    </row>
    <row r="26" spans="1:8" x14ac:dyDescent="0.15">
      <c r="A26" s="47" t="s">
        <v>95</v>
      </c>
      <c r="B26" s="48">
        <v>39</v>
      </c>
      <c r="C26" s="47">
        <v>78716.293999999994</v>
      </c>
      <c r="D26" s="47">
        <v>121405.571449119</v>
      </c>
      <c r="E26" s="47">
        <v>90305.225308413093</v>
      </c>
      <c r="F26" s="47">
        <v>31100.346140705798</v>
      </c>
      <c r="G26" s="47">
        <v>90305.225308413093</v>
      </c>
      <c r="H26" s="47">
        <v>0.256169019011948</v>
      </c>
    </row>
    <row r="27" spans="1:8" x14ac:dyDescent="0.15">
      <c r="A27" s="47" t="s">
        <v>96</v>
      </c>
      <c r="B27" s="48">
        <v>40</v>
      </c>
      <c r="C27" s="47">
        <v>75</v>
      </c>
      <c r="D27" s="47">
        <v>244.95740000000001</v>
      </c>
      <c r="E27" s="47">
        <v>194.69149999999999</v>
      </c>
      <c r="F27" s="47">
        <v>50.265900000000002</v>
      </c>
      <c r="G27" s="47">
        <v>194.69149999999999</v>
      </c>
      <c r="H27" s="47">
        <v>0.20520261890434799</v>
      </c>
    </row>
    <row r="28" spans="1:8" x14ac:dyDescent="0.15">
      <c r="A28" s="47" t="s">
        <v>97</v>
      </c>
      <c r="B28" s="48">
        <v>42</v>
      </c>
      <c r="C28" s="47">
        <v>9814.7109999999993</v>
      </c>
      <c r="D28" s="47">
        <v>152015.60200000001</v>
      </c>
      <c r="E28" s="47">
        <v>134010.7273</v>
      </c>
      <c r="F28" s="47">
        <v>18004.8747</v>
      </c>
      <c r="G28" s="47">
        <v>134010.7273</v>
      </c>
      <c r="H28" s="47">
        <v>0.118440965684562</v>
      </c>
    </row>
    <row r="29" spans="1:8" x14ac:dyDescent="0.15">
      <c r="A29" s="47" t="s">
        <v>98</v>
      </c>
      <c r="B29" s="48">
        <v>75</v>
      </c>
      <c r="C29" s="47">
        <v>501</v>
      </c>
      <c r="D29" s="47">
        <v>281473.93162393197</v>
      </c>
      <c r="E29" s="47">
        <v>267150.52264957299</v>
      </c>
      <c r="F29" s="47">
        <v>14323.408974358999</v>
      </c>
      <c r="G29" s="47">
        <v>267150.52264957299</v>
      </c>
      <c r="H29" s="47">
        <v>5.08871599288847E-2</v>
      </c>
    </row>
    <row r="30" spans="1:8" x14ac:dyDescent="0.15">
      <c r="A30" s="47" t="s">
        <v>99</v>
      </c>
      <c r="B30" s="48">
        <v>76</v>
      </c>
      <c r="C30" s="47">
        <v>1880</v>
      </c>
      <c r="D30" s="47">
        <v>361210.447094017</v>
      </c>
      <c r="E30" s="47">
        <v>338286.40742222202</v>
      </c>
      <c r="F30" s="47">
        <v>22924.039671794901</v>
      </c>
      <c r="G30" s="47">
        <v>338286.40742222202</v>
      </c>
      <c r="H30" s="47">
        <v>6.3464497929729399E-2</v>
      </c>
    </row>
    <row r="31" spans="1:8" x14ac:dyDescent="0.15">
      <c r="A31" s="47" t="s">
        <v>100</v>
      </c>
      <c r="B31" s="48">
        <v>99</v>
      </c>
      <c r="C31" s="47">
        <v>41</v>
      </c>
      <c r="D31" s="47">
        <v>11058.6700703426</v>
      </c>
      <c r="E31" s="47">
        <v>9172.5643294758302</v>
      </c>
      <c r="F31" s="47">
        <v>1886.1057408668</v>
      </c>
      <c r="G31" s="47">
        <v>9172.5643294758302</v>
      </c>
      <c r="H31" s="47">
        <v>0.170554481584996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BeiBei</cp:lastModifiedBy>
  <dcterms:created xsi:type="dcterms:W3CDTF">2013-06-21T00:28:37Z</dcterms:created>
  <dcterms:modified xsi:type="dcterms:W3CDTF">2013-08-07T02:32:58Z</dcterms:modified>
</cp:coreProperties>
</file>