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<sst xmlns="http://schemas.openxmlformats.org/spreadsheetml/2006/main" count="114" uniqueCount="71">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</sst>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>
      <c r="A3" s="38" t="s">
        <v>5</v>
      </c>
      <c r="B3" s="38"/>
      <c r="C3" s="38"/>
      <c r="D3" s="38"/>
      <c r="E3" s="15">
        <f>RA!D7</f>
        <v>33086641.996100001</v>
      </c>
      <c r="F3" s="25">
        <f>RA!I7</f>
        <v>2685129.9161</v>
      </c>
      <c r="G3" s="16">
        <f>E3-F3</f>
        <v>30401512.080000002</v>
      </c>
      <c r="H3" s="27">
        <f>RA!J7</f>
        <v>8.1154500853139009</v>
      </c>
      <c r="I3" s="20">
        <f>SUM(I4:I39)</f>
        <v>33086647.608880945</v>
      </c>
      <c r="J3" s="21">
        <f>SUM(J4:J39)</f>
        <v>30401513.165031519</v>
      </c>
      <c r="K3" s="22">
        <f>E3-I3</f>
        <v>-5.6127809435129166</v>
      </c>
      <c r="L3" s="22">
        <f>G3-J3</f>
        <v>-1.0850315168499947</v>
      </c>
    </row>
    <row r="4" spans="1:12">
      <c r="A4" s="39">
        <f>RA!A8</f>
        <v>41548</v>
      </c>
      <c r="B4" s="12">
        <v>12</v>
      </c>
      <c r="C4" s="36" t="s">
        <v>6</v>
      </c>
      <c r="D4" s="36"/>
      <c r="E4" s="15">
        <f>RA!D8</f>
        <v>1125638.7427999999</v>
      </c>
      <c r="F4" s="25">
        <f>RA!I8</f>
        <v>167342.97029999999</v>
      </c>
      <c r="G4" s="16">
        <f t="shared" ref="G4:G39" si="0">E4-F4</f>
        <v>958295.77249999996</v>
      </c>
      <c r="H4" s="27">
        <f>RA!J8</f>
        <v>14.8664899258654</v>
      </c>
      <c r="I4" s="20">
        <f>VLOOKUP(B4,RMS!B:D,3,FALSE)</f>
        <v>1125639.52310684</v>
      </c>
      <c r="J4" s="21">
        <f>VLOOKUP(B4,RMS!B:E,4,FALSE)</f>
        <v>958295.768377778</v>
      </c>
      <c r="K4" s="22">
        <f t="shared" ref="K4:K39" si="1">E4-I4</f>
        <v>-0.78030684008263052</v>
      </c>
      <c r="L4" s="22">
        <f t="shared" ref="L4:L39" si="2">G4-J4</f>
        <v>4.1222219588235021E-3</v>
      </c>
    </row>
    <row r="5" spans="1:12">
      <c r="A5" s="39"/>
      <c r="B5" s="12">
        <v>13</v>
      </c>
      <c r="C5" s="36" t="s">
        <v>7</v>
      </c>
      <c r="D5" s="36"/>
      <c r="E5" s="15">
        <f>RA!D9</f>
        <v>168919.00630000001</v>
      </c>
      <c r="F5" s="25">
        <f>RA!I9</f>
        <v>38543.3609</v>
      </c>
      <c r="G5" s="16">
        <f t="shared" si="0"/>
        <v>130375.64540000001</v>
      </c>
      <c r="H5" s="27">
        <f>RA!J9</f>
        <v>22.817657849316902</v>
      </c>
      <c r="I5" s="20">
        <f>VLOOKUP(B5,RMS!B:D,3,FALSE)</f>
        <v>168919.049294047</v>
      </c>
      <c r="J5" s="21">
        <f>VLOOKUP(B5,RMS!B:E,4,FALSE)</f>
        <v>130375.66540655799</v>
      </c>
      <c r="K5" s="22">
        <f t="shared" si="1"/>
        <v>-4.2994046991225332E-2</v>
      </c>
      <c r="L5" s="22">
        <f t="shared" si="2"/>
        <v>-2.0006557984743267E-2</v>
      </c>
    </row>
    <row r="6" spans="1:12">
      <c r="A6" s="39"/>
      <c r="B6" s="12">
        <v>14</v>
      </c>
      <c r="C6" s="36" t="s">
        <v>8</v>
      </c>
      <c r="D6" s="36"/>
      <c r="E6" s="15">
        <f>RA!D10</f>
        <v>289390.03210000001</v>
      </c>
      <c r="F6" s="25">
        <f>RA!I10</f>
        <v>42726.9692</v>
      </c>
      <c r="G6" s="16">
        <f t="shared" si="0"/>
        <v>246663.06290000002</v>
      </c>
      <c r="H6" s="27">
        <f>RA!J10</f>
        <v>14.764492366909</v>
      </c>
      <c r="I6" s="20">
        <f>VLOOKUP(B6,RMS!B:D,3,FALSE)</f>
        <v>289393.285705983</v>
      </c>
      <c r="J6" s="21">
        <f>VLOOKUP(B6,RMS!B:E,4,FALSE)</f>
        <v>246663.06289487201</v>
      </c>
      <c r="K6" s="22">
        <f t="shared" si="1"/>
        <v>-3.2536059829872102</v>
      </c>
      <c r="L6" s="22">
        <f t="shared" si="2"/>
        <v>5.1280076149851084E-6</v>
      </c>
    </row>
    <row r="7" spans="1:12">
      <c r="A7" s="39"/>
      <c r="B7" s="12">
        <v>15</v>
      </c>
      <c r="C7" s="36" t="s">
        <v>9</v>
      </c>
      <c r="D7" s="36"/>
      <c r="E7" s="15">
        <f>RA!D11</f>
        <v>65805.795400000003</v>
      </c>
      <c r="F7" s="25">
        <f>RA!I11</f>
        <v>13169.4478</v>
      </c>
      <c r="G7" s="16">
        <f t="shared" si="0"/>
        <v>52636.347600000001</v>
      </c>
      <c r="H7" s="27">
        <f>RA!J11</f>
        <v>20.012595729524499</v>
      </c>
      <c r="I7" s="20">
        <f>VLOOKUP(B7,RMS!B:D,3,FALSE)</f>
        <v>65805.840886324804</v>
      </c>
      <c r="J7" s="21">
        <f>VLOOKUP(B7,RMS!B:E,4,FALSE)</f>
        <v>52636.3474931624</v>
      </c>
      <c r="K7" s="22">
        <f t="shared" si="1"/>
        <v>-4.5486324801458977E-2</v>
      </c>
      <c r="L7" s="22">
        <f t="shared" si="2"/>
        <v>1.0683760046958923E-4</v>
      </c>
    </row>
    <row r="8" spans="1:12">
      <c r="A8" s="39"/>
      <c r="B8" s="12">
        <v>16</v>
      </c>
      <c r="C8" s="36" t="s">
        <v>10</v>
      </c>
      <c r="D8" s="36"/>
      <c r="E8" s="15">
        <f>RA!D12</f>
        <v>546399.64179999998</v>
      </c>
      <c r="F8" s="25">
        <f>RA!I12</f>
        <v>31242.881799999999</v>
      </c>
      <c r="G8" s="16">
        <f t="shared" si="0"/>
        <v>515156.76</v>
      </c>
      <c r="H8" s="27">
        <f>RA!J12</f>
        <v>5.7179542975315298</v>
      </c>
      <c r="I8" s="20">
        <f>VLOOKUP(B8,RMS!B:D,3,FALSE)</f>
        <v>546399.63088376098</v>
      </c>
      <c r="J8" s="21">
        <f>VLOOKUP(B8,RMS!B:E,4,FALSE)</f>
        <v>515156.76109230798</v>
      </c>
      <c r="K8" s="22">
        <f t="shared" si="1"/>
        <v>1.0916238999925554E-2</v>
      </c>
      <c r="L8" s="22">
        <f t="shared" si="2"/>
        <v>-1.0923079680651426E-3</v>
      </c>
    </row>
    <row r="9" spans="1:12">
      <c r="A9" s="39"/>
      <c r="B9" s="12">
        <v>17</v>
      </c>
      <c r="C9" s="36" t="s">
        <v>11</v>
      </c>
      <c r="D9" s="36"/>
      <c r="E9" s="15">
        <f>RA!D13</f>
        <v>515510.8922</v>
      </c>
      <c r="F9" s="25">
        <f>RA!I13</f>
        <v>104943.7163</v>
      </c>
      <c r="G9" s="16">
        <f t="shared" si="0"/>
        <v>410567.17590000003</v>
      </c>
      <c r="H9" s="27">
        <f>RA!J13</f>
        <v>20.357225790543598</v>
      </c>
      <c r="I9" s="20">
        <f>VLOOKUP(B9,RMS!B:D,3,FALSE)</f>
        <v>515511.26930256397</v>
      </c>
      <c r="J9" s="21">
        <f>VLOOKUP(B9,RMS!B:E,4,FALSE)</f>
        <v>410567.17427606799</v>
      </c>
      <c r="K9" s="22">
        <f t="shared" si="1"/>
        <v>-0.3771025639725849</v>
      </c>
      <c r="L9" s="22">
        <f t="shared" si="2"/>
        <v>1.6239320393651724E-3</v>
      </c>
    </row>
    <row r="10" spans="1:12">
      <c r="A10" s="39"/>
      <c r="B10" s="12">
        <v>18</v>
      </c>
      <c r="C10" s="36" t="s">
        <v>12</v>
      </c>
      <c r="D10" s="36"/>
      <c r="E10" s="15">
        <f>RA!D14</f>
        <v>328662.25189999997</v>
      </c>
      <c r="F10" s="25">
        <f>RA!I14</f>
        <v>60828.203200000004</v>
      </c>
      <c r="G10" s="16">
        <f t="shared" si="0"/>
        <v>267834.04869999998</v>
      </c>
      <c r="H10" s="27">
        <f>RA!J14</f>
        <v>18.5078155000617</v>
      </c>
      <c r="I10" s="20">
        <f>VLOOKUP(B10,RMS!B:D,3,FALSE)</f>
        <v>328662.22577692301</v>
      </c>
      <c r="J10" s="21">
        <f>VLOOKUP(B10,RMS!B:E,4,FALSE)</f>
        <v>267834.04764957301</v>
      </c>
      <c r="K10" s="22">
        <f t="shared" si="1"/>
        <v>2.6123076968360692E-2</v>
      </c>
      <c r="L10" s="22">
        <f t="shared" si="2"/>
        <v>1.0504269739612937E-3</v>
      </c>
    </row>
    <row r="11" spans="1:12">
      <c r="A11" s="39"/>
      <c r="B11" s="12">
        <v>19</v>
      </c>
      <c r="C11" s="36" t="s">
        <v>13</v>
      </c>
      <c r="D11" s="36"/>
      <c r="E11" s="15">
        <f>RA!D15</f>
        <v>392200.17320000002</v>
      </c>
      <c r="F11" s="25">
        <f>RA!I15</f>
        <v>40738.622600000002</v>
      </c>
      <c r="G11" s="16">
        <f t="shared" si="0"/>
        <v>351461.55060000002</v>
      </c>
      <c r="H11" s="27">
        <f>RA!J15</f>
        <v>10.3872015832144</v>
      </c>
      <c r="I11" s="20">
        <f>VLOOKUP(B11,RMS!B:D,3,FALSE)</f>
        <v>392200.31027435901</v>
      </c>
      <c r="J11" s="21">
        <f>VLOOKUP(B11,RMS!B:E,4,FALSE)</f>
        <v>351461.54325812001</v>
      </c>
      <c r="K11" s="22">
        <f t="shared" si="1"/>
        <v>-0.13707435899414122</v>
      </c>
      <c r="L11" s="22">
        <f t="shared" si="2"/>
        <v>7.3418800020590425E-3</v>
      </c>
    </row>
    <row r="12" spans="1:12">
      <c r="A12" s="39"/>
      <c r="B12" s="12">
        <v>21</v>
      </c>
      <c r="C12" s="36" t="s">
        <v>14</v>
      </c>
      <c r="D12" s="36"/>
      <c r="E12" s="15">
        <f>RA!D16</f>
        <v>1729138.1816</v>
      </c>
      <c r="F12" s="25">
        <f>RA!I16</f>
        <v>13787.2147</v>
      </c>
      <c r="G12" s="16">
        <f t="shared" si="0"/>
        <v>1715350.9669000001</v>
      </c>
      <c r="H12" s="27">
        <f>RA!J16</f>
        <v>0.79734603322693798</v>
      </c>
      <c r="I12" s="20">
        <f>VLOOKUP(B12,RMS!B:D,3,FALSE)</f>
        <v>1729137.7967999999</v>
      </c>
      <c r="J12" s="21">
        <f>VLOOKUP(B12,RMS!B:E,4,FALSE)</f>
        <v>1715350.9669000001</v>
      </c>
      <c r="K12" s="22">
        <f t="shared" si="1"/>
        <v>0.38480000011622906</v>
      </c>
      <c r="L12" s="22">
        <f t="shared" si="2"/>
        <v>0</v>
      </c>
    </row>
    <row r="13" spans="1:12">
      <c r="A13" s="39"/>
      <c r="B13" s="12">
        <v>22</v>
      </c>
      <c r="C13" s="36" t="s">
        <v>15</v>
      </c>
      <c r="D13" s="36"/>
      <c r="E13" s="15">
        <f>RA!D17</f>
        <v>1131825.2930999999</v>
      </c>
      <c r="F13" s="25">
        <f>RA!I17</f>
        <v>17609.422900000001</v>
      </c>
      <c r="G13" s="16">
        <f t="shared" si="0"/>
        <v>1114215.8702</v>
      </c>
      <c r="H13" s="27">
        <f>RA!J17</f>
        <v>1.55584285024846</v>
      </c>
      <c r="I13" s="20">
        <f>VLOOKUP(B13,RMS!B:D,3,FALSE)</f>
        <v>1131825.3463974399</v>
      </c>
      <c r="J13" s="21">
        <f>VLOOKUP(B13,RMS!B:E,4,FALSE)</f>
        <v>1114215.87111282</v>
      </c>
      <c r="K13" s="22">
        <f t="shared" si="1"/>
        <v>-5.3297440055757761E-2</v>
      </c>
      <c r="L13" s="22">
        <f t="shared" si="2"/>
        <v>-9.128199890255928E-4</v>
      </c>
    </row>
    <row r="14" spans="1:12">
      <c r="A14" s="39"/>
      <c r="B14" s="12">
        <v>23</v>
      </c>
      <c r="C14" s="36" t="s">
        <v>16</v>
      </c>
      <c r="D14" s="36"/>
      <c r="E14" s="15">
        <f>RA!D18</f>
        <v>3225848.4928000001</v>
      </c>
      <c r="F14" s="25">
        <f>RA!I18</f>
        <v>409851.38189999998</v>
      </c>
      <c r="G14" s="16">
        <f t="shared" si="0"/>
        <v>2815997.1109000002</v>
      </c>
      <c r="H14" s="27">
        <f>RA!J18</f>
        <v>12.7052272546208</v>
      </c>
      <c r="I14" s="20">
        <f>VLOOKUP(B14,RMS!B:D,3,FALSE)</f>
        <v>3225848.2851692298</v>
      </c>
      <c r="J14" s="21">
        <f>VLOOKUP(B14,RMS!B:E,4,FALSE)</f>
        <v>2815997.0476829102</v>
      </c>
      <c r="K14" s="22">
        <f t="shared" si="1"/>
        <v>0.20763077028095722</v>
      </c>
      <c r="L14" s="22">
        <f t="shared" si="2"/>
        <v>6.3217089977115393E-2</v>
      </c>
    </row>
    <row r="15" spans="1:12">
      <c r="A15" s="39"/>
      <c r="B15" s="12">
        <v>24</v>
      </c>
      <c r="C15" s="36" t="s">
        <v>17</v>
      </c>
      <c r="D15" s="36"/>
      <c r="E15" s="15">
        <f>RA!D19</f>
        <v>1744895.9447999999</v>
      </c>
      <c r="F15" s="25">
        <f>RA!I19</f>
        <v>11934.4589</v>
      </c>
      <c r="G15" s="16">
        <f t="shared" si="0"/>
        <v>1732961.4859</v>
      </c>
      <c r="H15" s="27">
        <f>RA!J19</f>
        <v>0.68396393123418797</v>
      </c>
      <c r="I15" s="20">
        <f>VLOOKUP(B15,RMS!B:D,3,FALSE)</f>
        <v>1744895.85801709</v>
      </c>
      <c r="J15" s="21">
        <f>VLOOKUP(B15,RMS!B:E,4,FALSE)</f>
        <v>1732961.4850222201</v>
      </c>
      <c r="K15" s="22">
        <f t="shared" si="1"/>
        <v>8.678290992975235E-2</v>
      </c>
      <c r="L15" s="22">
        <f t="shared" si="2"/>
        <v>8.7777990847826004E-4</v>
      </c>
    </row>
    <row r="16" spans="1:12">
      <c r="A16" s="39"/>
      <c r="B16" s="12">
        <v>25</v>
      </c>
      <c r="C16" s="36" t="s">
        <v>18</v>
      </c>
      <c r="D16" s="36"/>
      <c r="E16" s="15">
        <f>RA!D20</f>
        <v>2006369.4373000001</v>
      </c>
      <c r="F16" s="25">
        <f>RA!I20</f>
        <v>99821.020099999994</v>
      </c>
      <c r="G16" s="16">
        <f t="shared" si="0"/>
        <v>1906548.4172</v>
      </c>
      <c r="H16" s="27">
        <f>RA!J20</f>
        <v>4.9752063724779703</v>
      </c>
      <c r="I16" s="20">
        <f>VLOOKUP(B16,RMS!B:D,3,FALSE)</f>
        <v>2006369.5119</v>
      </c>
      <c r="J16" s="21">
        <f>VLOOKUP(B16,RMS!B:E,4,FALSE)</f>
        <v>1906548.4172</v>
      </c>
      <c r="K16" s="22">
        <f t="shared" si="1"/>
        <v>-7.4599999934434891E-2</v>
      </c>
      <c r="L16" s="22">
        <f t="shared" si="2"/>
        <v>0</v>
      </c>
    </row>
    <row r="17" spans="1:12">
      <c r="A17" s="39"/>
      <c r="B17" s="12">
        <v>26</v>
      </c>
      <c r="C17" s="36" t="s">
        <v>19</v>
      </c>
      <c r="D17" s="36"/>
      <c r="E17" s="15">
        <f>RA!D21</f>
        <v>589310.05260000005</v>
      </c>
      <c r="F17" s="25">
        <f>RA!I21</f>
        <v>66518.426200000002</v>
      </c>
      <c r="G17" s="16">
        <f t="shared" si="0"/>
        <v>522791.62640000007</v>
      </c>
      <c r="H17" s="27">
        <f>RA!J21</f>
        <v>11.2875091654257</v>
      </c>
      <c r="I17" s="20">
        <f>VLOOKUP(B17,RMS!B:D,3,FALSE)</f>
        <v>589309.55029923597</v>
      </c>
      <c r="J17" s="21">
        <f>VLOOKUP(B17,RMS!B:E,4,FALSE)</f>
        <v>522791.626374427</v>
      </c>
      <c r="K17" s="22">
        <f t="shared" si="1"/>
        <v>0.50230076408479363</v>
      </c>
      <c r="L17" s="22">
        <f t="shared" si="2"/>
        <v>2.5573070161044598E-5</v>
      </c>
    </row>
    <row r="18" spans="1:12">
      <c r="A18" s="39"/>
      <c r="B18" s="12">
        <v>27</v>
      </c>
      <c r="C18" s="36" t="s">
        <v>20</v>
      </c>
      <c r="D18" s="36"/>
      <c r="E18" s="15">
        <f>RA!D22</f>
        <v>1718720.3226000001</v>
      </c>
      <c r="F18" s="25">
        <f>RA!I22</f>
        <v>211526.43979999999</v>
      </c>
      <c r="G18" s="16">
        <f t="shared" si="0"/>
        <v>1507193.8828</v>
      </c>
      <c r="H18" s="27">
        <f>RA!J22</f>
        <v>12.3072053677711</v>
      </c>
      <c r="I18" s="20">
        <f>VLOOKUP(B18,RMS!B:D,3,FALSE)</f>
        <v>1718720.8721575199</v>
      </c>
      <c r="J18" s="21">
        <f>VLOOKUP(B18,RMS!B:E,4,FALSE)</f>
        <v>1507193.8810238901</v>
      </c>
      <c r="K18" s="22">
        <f t="shared" si="1"/>
        <v>-0.54955751984380186</v>
      </c>
      <c r="L18" s="22">
        <f t="shared" si="2"/>
        <v>1.7761099152266979E-3</v>
      </c>
    </row>
    <row r="19" spans="1:12">
      <c r="A19" s="39"/>
      <c r="B19" s="12">
        <v>29</v>
      </c>
      <c r="C19" s="36" t="s">
        <v>21</v>
      </c>
      <c r="D19" s="36"/>
      <c r="E19" s="15">
        <f>RA!D23</f>
        <v>5604019.0573000005</v>
      </c>
      <c r="F19" s="25">
        <f>RA!I23</f>
        <v>335235.74709999998</v>
      </c>
      <c r="G19" s="16">
        <f t="shared" si="0"/>
        <v>5268783.3102000002</v>
      </c>
      <c r="H19" s="27">
        <f>RA!J23</f>
        <v>5.9820593697537401</v>
      </c>
      <c r="I19" s="20">
        <f>VLOOKUP(B19,RMS!B:D,3,FALSE)</f>
        <v>5604020.6802205099</v>
      </c>
      <c r="J19" s="21">
        <f>VLOOKUP(B19,RMS!B:E,4,FALSE)</f>
        <v>5268783.3606794896</v>
      </c>
      <c r="K19" s="22">
        <f t="shared" si="1"/>
        <v>-1.6229205094277859</v>
      </c>
      <c r="L19" s="22">
        <f t="shared" si="2"/>
        <v>-5.0479489378631115E-2</v>
      </c>
    </row>
    <row r="20" spans="1:12">
      <c r="A20" s="39"/>
      <c r="B20" s="12">
        <v>31</v>
      </c>
      <c r="C20" s="36" t="s">
        <v>22</v>
      </c>
      <c r="D20" s="36"/>
      <c r="E20" s="15">
        <f>RA!D24</f>
        <v>633157.75789999997</v>
      </c>
      <c r="F20" s="25">
        <f>RA!I24</f>
        <v>94492.815100000007</v>
      </c>
      <c r="G20" s="16">
        <f t="shared" si="0"/>
        <v>538664.94279999996</v>
      </c>
      <c r="H20" s="27">
        <f>RA!J24</f>
        <v>14.924055485540499</v>
      </c>
      <c r="I20" s="20">
        <f>VLOOKUP(B20,RMS!B:D,3,FALSE)</f>
        <v>633157.85596591001</v>
      </c>
      <c r="J20" s="21">
        <f>VLOOKUP(B20,RMS!B:E,4,FALSE)</f>
        <v>538664.94394784095</v>
      </c>
      <c r="K20" s="22">
        <f t="shared" si="1"/>
        <v>-9.8065910045988858E-2</v>
      </c>
      <c r="L20" s="22">
        <f t="shared" si="2"/>
        <v>-1.1478409869596362E-3</v>
      </c>
    </row>
    <row r="21" spans="1:12">
      <c r="A21" s="39"/>
      <c r="B21" s="12">
        <v>32</v>
      </c>
      <c r="C21" s="36" t="s">
        <v>23</v>
      </c>
      <c r="D21" s="36"/>
      <c r="E21" s="15">
        <f>RA!D25</f>
        <v>458375.83899999998</v>
      </c>
      <c r="F21" s="25">
        <f>RA!I25</f>
        <v>44361.1181</v>
      </c>
      <c r="G21" s="16">
        <f t="shared" si="0"/>
        <v>414014.72089999996</v>
      </c>
      <c r="H21" s="27">
        <f>RA!J25</f>
        <v>9.67789187946269</v>
      </c>
      <c r="I21" s="20">
        <f>VLOOKUP(B21,RMS!B:D,3,FALSE)</f>
        <v>458375.829878474</v>
      </c>
      <c r="J21" s="21">
        <f>VLOOKUP(B21,RMS!B:E,4,FALSE)</f>
        <v>414014.71467071603</v>
      </c>
      <c r="K21" s="22">
        <f t="shared" si="1"/>
        <v>9.1215259744785726E-3</v>
      </c>
      <c r="L21" s="22">
        <f t="shared" si="2"/>
        <v>6.2292839284054935E-3</v>
      </c>
    </row>
    <row r="22" spans="1:12">
      <c r="A22" s="39"/>
      <c r="B22" s="12">
        <v>33</v>
      </c>
      <c r="C22" s="36" t="s">
        <v>24</v>
      </c>
      <c r="D22" s="36"/>
      <c r="E22" s="15">
        <f>RA!D26</f>
        <v>682440.33510000003</v>
      </c>
      <c r="F22" s="25">
        <f>RA!I26</f>
        <v>136488.67809999999</v>
      </c>
      <c r="G22" s="16">
        <f t="shared" si="0"/>
        <v>545951.65700000001</v>
      </c>
      <c r="H22" s="27">
        <f>RA!J26</f>
        <v>20.000089543359099</v>
      </c>
      <c r="I22" s="20">
        <f>VLOOKUP(B22,RMS!B:D,3,FALSE)</f>
        <v>682440.31999888795</v>
      </c>
      <c r="J22" s="21">
        <f>VLOOKUP(B22,RMS!B:E,4,FALSE)</f>
        <v>545951.52960955806</v>
      </c>
      <c r="K22" s="22">
        <f t="shared" si="1"/>
        <v>1.5101112076081336E-2</v>
      </c>
      <c r="L22" s="22">
        <f t="shared" si="2"/>
        <v>0.1273904419504106</v>
      </c>
    </row>
    <row r="23" spans="1:12">
      <c r="A23" s="39"/>
      <c r="B23" s="12">
        <v>34</v>
      </c>
      <c r="C23" s="36" t="s">
        <v>25</v>
      </c>
      <c r="D23" s="36"/>
      <c r="E23" s="15">
        <f>RA!D27</f>
        <v>379637.34600000002</v>
      </c>
      <c r="F23" s="25">
        <f>RA!I27</f>
        <v>103295.4065</v>
      </c>
      <c r="G23" s="16">
        <f t="shared" si="0"/>
        <v>276341.93950000004</v>
      </c>
      <c r="H23" s="27">
        <f>RA!J27</f>
        <v>27.2089686613708</v>
      </c>
      <c r="I23" s="20">
        <f>VLOOKUP(B23,RMS!B:D,3,FALSE)</f>
        <v>379637.28064526903</v>
      </c>
      <c r="J23" s="21">
        <f>VLOOKUP(B23,RMS!B:E,4,FALSE)</f>
        <v>276341.94715133298</v>
      </c>
      <c r="K23" s="22">
        <f t="shared" si="1"/>
        <v>6.5354730992112309E-2</v>
      </c>
      <c r="L23" s="22">
        <f t="shared" si="2"/>
        <v>-7.651332940440625E-3</v>
      </c>
    </row>
    <row r="24" spans="1:12">
      <c r="A24" s="39"/>
      <c r="B24" s="12">
        <v>35</v>
      </c>
      <c r="C24" s="36" t="s">
        <v>26</v>
      </c>
      <c r="D24" s="36"/>
      <c r="E24" s="15">
        <f>RA!D28</f>
        <v>1457054.1588000001</v>
      </c>
      <c r="F24" s="25">
        <f>RA!I28</f>
        <v>63781.6495</v>
      </c>
      <c r="G24" s="16">
        <f t="shared" si="0"/>
        <v>1393272.5093</v>
      </c>
      <c r="H24" s="27">
        <f>RA!J28</f>
        <v>4.3774384853703197</v>
      </c>
      <c r="I24" s="20">
        <f>VLOOKUP(B24,RMS!B:D,3,FALSE)</f>
        <v>1457054.1588938499</v>
      </c>
      <c r="J24" s="21">
        <f>VLOOKUP(B24,RMS!B:E,4,FALSE)</f>
        <v>1393272.48615254</v>
      </c>
      <c r="K24" s="22">
        <f t="shared" si="1"/>
        <v>-9.3849841505289078E-5</v>
      </c>
      <c r="L24" s="22">
        <f t="shared" si="2"/>
        <v>2.3147460073232651E-2</v>
      </c>
    </row>
    <row r="25" spans="1:12">
      <c r="A25" s="39"/>
      <c r="B25" s="12">
        <v>36</v>
      </c>
      <c r="C25" s="36" t="s">
        <v>27</v>
      </c>
      <c r="D25" s="36"/>
      <c r="E25" s="15">
        <f>RA!D29</f>
        <v>816161.90910000005</v>
      </c>
      <c r="F25" s="25">
        <f>RA!I29</f>
        <v>106225.4856</v>
      </c>
      <c r="G25" s="16">
        <f t="shared" si="0"/>
        <v>709936.42350000003</v>
      </c>
      <c r="H25" s="27">
        <f>RA!J29</f>
        <v>13.0152466582442</v>
      </c>
      <c r="I25" s="20">
        <f>VLOOKUP(B25,RMS!B:D,3,FALSE)</f>
        <v>816161.90921238903</v>
      </c>
      <c r="J25" s="21">
        <f>VLOOKUP(B25,RMS!B:E,4,FALSE)</f>
        <v>709936.37437958806</v>
      </c>
      <c r="K25" s="22">
        <f t="shared" si="1"/>
        <v>-1.1238898150622845E-4</v>
      </c>
      <c r="L25" s="22">
        <f t="shared" si="2"/>
        <v>4.9120411975309253E-2</v>
      </c>
    </row>
    <row r="26" spans="1:12">
      <c r="A26" s="39"/>
      <c r="B26" s="12">
        <v>37</v>
      </c>
      <c r="C26" s="36" t="s">
        <v>28</v>
      </c>
      <c r="D26" s="36"/>
      <c r="E26" s="15">
        <f>RA!D30</f>
        <v>2022738.1081999999</v>
      </c>
      <c r="F26" s="25">
        <f>RA!I30</f>
        <v>244516.10709999999</v>
      </c>
      <c r="G26" s="16">
        <f t="shared" si="0"/>
        <v>1778222.0011</v>
      </c>
      <c r="H26" s="27">
        <f>RA!J30</f>
        <v>12.0883719997539</v>
      </c>
      <c r="I26" s="20">
        <f>VLOOKUP(B26,RMS!B:D,3,FALSE)</f>
        <v>2022738.09043274</v>
      </c>
      <c r="J26" s="21">
        <f>VLOOKUP(B26,RMS!B:E,4,FALSE)</f>
        <v>1778222.05768493</v>
      </c>
      <c r="K26" s="22">
        <f t="shared" si="1"/>
        <v>1.7767259851098061E-2</v>
      </c>
      <c r="L26" s="22">
        <f t="shared" si="2"/>
        <v>-5.6584930047392845E-2</v>
      </c>
    </row>
    <row r="27" spans="1:12">
      <c r="A27" s="39"/>
      <c r="B27" s="12">
        <v>38</v>
      </c>
      <c r="C27" s="36" t="s">
        <v>29</v>
      </c>
      <c r="D27" s="36"/>
      <c r="E27" s="15">
        <f>RA!D31</f>
        <v>1771624.3122</v>
      </c>
      <c r="F27" s="25">
        <f>RA!I31</f>
        <v>-20405.5661</v>
      </c>
      <c r="G27" s="16">
        <f t="shared" si="0"/>
        <v>1792029.8783</v>
      </c>
      <c r="H27" s="27">
        <f>RA!J31</f>
        <v>-1.1517998460215499</v>
      </c>
      <c r="I27" s="20">
        <f>VLOOKUP(B27,RMS!B:D,3,FALSE)</f>
        <v>1771624.39124513</v>
      </c>
      <c r="J27" s="21">
        <f>VLOOKUP(B27,RMS!B:E,4,FALSE)</f>
        <v>1792031.08091062</v>
      </c>
      <c r="K27" s="22">
        <f t="shared" si="1"/>
        <v>-7.904512993991375E-2</v>
      </c>
      <c r="L27" s="22">
        <f t="shared" si="2"/>
        <v>-1.2026106200646609</v>
      </c>
    </row>
    <row r="28" spans="1:12">
      <c r="A28" s="39"/>
      <c r="B28" s="12">
        <v>39</v>
      </c>
      <c r="C28" s="36" t="s">
        <v>30</v>
      </c>
      <c r="D28" s="36"/>
      <c r="E28" s="15">
        <f>RA!D32</f>
        <v>206126.78109999999</v>
      </c>
      <c r="F28" s="25">
        <f>RA!I32</f>
        <v>46233.681400000001</v>
      </c>
      <c r="G28" s="16">
        <f t="shared" si="0"/>
        <v>159893.09969999999</v>
      </c>
      <c r="H28" s="27">
        <f>RA!J32</f>
        <v>22.429730456796001</v>
      </c>
      <c r="I28" s="20">
        <f>VLOOKUP(B28,RMS!B:D,3,FALSE)</f>
        <v>206126.63126951799</v>
      </c>
      <c r="J28" s="21">
        <f>VLOOKUP(B28,RMS!B:E,4,FALSE)</f>
        <v>159893.132997921</v>
      </c>
      <c r="K28" s="22">
        <f t="shared" si="1"/>
        <v>0.14983048199792393</v>
      </c>
      <c r="L28" s="22">
        <f t="shared" si="2"/>
        <v>-3.3297921007033437E-2</v>
      </c>
    </row>
    <row r="29" spans="1:12">
      <c r="A29" s="39"/>
      <c r="B29" s="12">
        <v>40</v>
      </c>
      <c r="C29" s="36" t="s">
        <v>31</v>
      </c>
      <c r="D29" s="36"/>
      <c r="E29" s="15">
        <f>RA!D33</f>
        <v>47.777900000000002</v>
      </c>
      <c r="F29" s="25">
        <f>RA!I33</f>
        <v>8.8391000000000002</v>
      </c>
      <c r="G29" s="16">
        <f t="shared" si="0"/>
        <v>38.938800000000001</v>
      </c>
      <c r="H29" s="27">
        <f>RA!J33</f>
        <v>18.500394533874399</v>
      </c>
      <c r="I29" s="20">
        <f>VLOOKUP(B29,RMS!B:D,3,FALSE)</f>
        <v>47.777900000000002</v>
      </c>
      <c r="J29" s="21">
        <f>VLOOKUP(B29,RMS!B:E,4,FALSE)</f>
        <v>38.938800000000001</v>
      </c>
      <c r="K29" s="22">
        <f t="shared" si="1"/>
        <v>0</v>
      </c>
      <c r="L29" s="22">
        <f t="shared" si="2"/>
        <v>0</v>
      </c>
    </row>
    <row r="30" spans="1:12">
      <c r="A30" s="39"/>
      <c r="B30" s="12">
        <v>41</v>
      </c>
      <c r="C30" s="36" t="s">
        <v>40</v>
      </c>
      <c r="D30" s="3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9"/>
      <c r="B31" s="12">
        <v>42</v>
      </c>
      <c r="C31" s="36" t="s">
        <v>32</v>
      </c>
      <c r="D31" s="36"/>
      <c r="E31" s="15">
        <f>RA!D35</f>
        <v>340117.52289999998</v>
      </c>
      <c r="F31" s="25">
        <f>RA!I35</f>
        <v>44425.783199999998</v>
      </c>
      <c r="G31" s="16">
        <f t="shared" si="0"/>
        <v>295691.73969999998</v>
      </c>
      <c r="H31" s="27">
        <f>RA!J35</f>
        <v>13.0618919075986</v>
      </c>
      <c r="I31" s="20">
        <f>VLOOKUP(B31,RMS!B:D,3,FALSE)</f>
        <v>340117.52169999998</v>
      </c>
      <c r="J31" s="21">
        <f>VLOOKUP(B31,RMS!B:E,4,FALSE)</f>
        <v>295691.71789999999</v>
      </c>
      <c r="K31" s="22">
        <f t="shared" si="1"/>
        <v>1.1999999987892807E-3</v>
      </c>
      <c r="L31" s="22">
        <f t="shared" si="2"/>
        <v>2.1799999987706542E-2</v>
      </c>
    </row>
    <row r="32" spans="1:12">
      <c r="A32" s="39"/>
      <c r="B32" s="12">
        <v>71</v>
      </c>
      <c r="C32" s="36" t="s">
        <v>41</v>
      </c>
      <c r="D32" s="3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9"/>
      <c r="B33" s="12">
        <v>72</v>
      </c>
      <c r="C33" s="36" t="s">
        <v>42</v>
      </c>
      <c r="D33" s="3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9"/>
      <c r="B34" s="12">
        <v>73</v>
      </c>
      <c r="C34" s="36" t="s">
        <v>43</v>
      </c>
      <c r="D34" s="3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9"/>
      <c r="B35" s="12">
        <v>75</v>
      </c>
      <c r="C35" s="36" t="s">
        <v>33</v>
      </c>
      <c r="D35" s="36"/>
      <c r="E35" s="15">
        <f>RA!D39</f>
        <v>1075906.8492999999</v>
      </c>
      <c r="F35" s="25">
        <f>RA!I39</f>
        <v>60368.819000000003</v>
      </c>
      <c r="G35" s="16">
        <f t="shared" si="0"/>
        <v>1015538.0302999999</v>
      </c>
      <c r="H35" s="27">
        <f>RA!J39</f>
        <v>5.6109707861119</v>
      </c>
      <c r="I35" s="20">
        <f>VLOOKUP(B35,RMS!B:D,3,FALSE)</f>
        <v>1075906.84615385</v>
      </c>
      <c r="J35" s="21">
        <f>VLOOKUP(B35,RMS!B:E,4,FALSE)</f>
        <v>1015538.03128205</v>
      </c>
      <c r="K35" s="22">
        <f t="shared" si="1"/>
        <v>3.1461499165743589E-3</v>
      </c>
      <c r="L35" s="22">
        <f t="shared" si="2"/>
        <v>-9.8205008544027805E-4</v>
      </c>
    </row>
    <row r="36" spans="1:12">
      <c r="A36" s="39"/>
      <c r="B36" s="12">
        <v>76</v>
      </c>
      <c r="C36" s="36" t="s">
        <v>34</v>
      </c>
      <c r="D36" s="36"/>
      <c r="E36" s="15">
        <f>RA!D40</f>
        <v>2023432.2272999999</v>
      </c>
      <c r="F36" s="25">
        <f>RA!I40</f>
        <v>91988.936900000001</v>
      </c>
      <c r="G36" s="16">
        <f t="shared" si="0"/>
        <v>1931443.2903999998</v>
      </c>
      <c r="H36" s="27">
        <f>RA!J40</f>
        <v>4.5461832454228999</v>
      </c>
      <c r="I36" s="20">
        <f>VLOOKUP(B36,RMS!B:D,3,FALSE)</f>
        <v>2023432.2060461501</v>
      </c>
      <c r="J36" s="21">
        <f>VLOOKUP(B36,RMS!B:E,4,FALSE)</f>
        <v>1931443.3072965799</v>
      </c>
      <c r="K36" s="22">
        <f t="shared" si="1"/>
        <v>2.1253849845379591E-2</v>
      </c>
      <c r="L36" s="22">
        <f t="shared" si="2"/>
        <v>-1.6896580113098025E-2</v>
      </c>
    </row>
    <row r="37" spans="1:12">
      <c r="A37" s="39"/>
      <c r="B37" s="12">
        <v>77</v>
      </c>
      <c r="C37" s="36" t="s">
        <v>44</v>
      </c>
      <c r="D37" s="3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9"/>
      <c r="B38" s="12">
        <v>78</v>
      </c>
      <c r="C38" s="36" t="s">
        <v>45</v>
      </c>
      <c r="D38" s="3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9"/>
      <c r="B39" s="12">
        <v>99</v>
      </c>
      <c r="C39" s="36" t="s">
        <v>35</v>
      </c>
      <c r="D39" s="36"/>
      <c r="E39" s="15">
        <f>RA!D43</f>
        <v>37167.753499999999</v>
      </c>
      <c r="F39" s="25">
        <f>RA!I43</f>
        <v>3527.8789000000002</v>
      </c>
      <c r="G39" s="16">
        <f t="shared" si="0"/>
        <v>33639.874599999996</v>
      </c>
      <c r="H39" s="27">
        <f>RA!J43</f>
        <v>9.4917732921361502</v>
      </c>
      <c r="I39" s="20">
        <f>VLOOKUP(B39,RMS!B:D,3,FALSE)</f>
        <v>37167.753346947997</v>
      </c>
      <c r="J39" s="21">
        <f>VLOOKUP(B39,RMS!B:E,4,FALSE)</f>
        <v>33639.8758036457</v>
      </c>
      <c r="K39" s="22">
        <f t="shared" si="1"/>
        <v>1.5305200213333592E-4</v>
      </c>
      <c r="L39" s="22">
        <f t="shared" si="2"/>
        <v>-1.2036457046633586E-3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29" customWidth="1"/>
    <col min="2" max="3" width="9" style="29"/>
    <col min="4" max="4" width="11.5" style="29" bestFit="1" customWidth="1"/>
    <col min="5" max="5" width="12.25" style="29" bestFit="1" customWidth="1"/>
    <col min="6" max="6" width="17.5" style="29" bestFit="1" customWidth="1"/>
    <col min="7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6" width="14.375" style="29" bestFit="1" customWidth="1"/>
    <col min="17" max="17" width="16.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54</v>
      </c>
      <c r="W1" s="42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55</v>
      </c>
      <c r="W3" s="42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>
      <c r="A5" s="56"/>
      <c r="B5" s="57"/>
      <c r="C5" s="58"/>
      <c r="D5" s="59" t="s">
        <v>0</v>
      </c>
      <c r="E5" s="59" t="s">
        <v>67</v>
      </c>
      <c r="F5" s="59" t="s">
        <v>68</v>
      </c>
      <c r="G5" s="59" t="s">
        <v>56</v>
      </c>
      <c r="H5" s="59" t="s">
        <v>57</v>
      </c>
      <c r="I5" s="59" t="s">
        <v>1</v>
      </c>
      <c r="J5" s="59" t="s">
        <v>2</v>
      </c>
      <c r="K5" s="59" t="s">
        <v>58</v>
      </c>
      <c r="L5" s="59" t="s">
        <v>59</v>
      </c>
      <c r="M5" s="59" t="s">
        <v>60</v>
      </c>
      <c r="N5" s="59" t="s">
        <v>61</v>
      </c>
      <c r="O5" s="59" t="s">
        <v>62</v>
      </c>
      <c r="P5" s="59" t="s">
        <v>69</v>
      </c>
      <c r="Q5" s="59" t="s">
        <v>70</v>
      </c>
      <c r="R5" s="59" t="s">
        <v>63</v>
      </c>
      <c r="S5" s="59" t="s">
        <v>64</v>
      </c>
      <c r="T5" s="59" t="s">
        <v>65</v>
      </c>
      <c r="U5" s="60" t="s">
        <v>66</v>
      </c>
      <c r="V5" s="53"/>
      <c r="W5" s="53"/>
    </row>
    <row r="6" spans="1:23" ht="14.25" thickBot="1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2" customHeight="1" thickBot="1">
      <c r="A7" s="45" t="s">
        <v>5</v>
      </c>
      <c r="B7" s="46"/>
      <c r="C7" s="47"/>
      <c r="D7" s="63">
        <v>33086641.996100001</v>
      </c>
      <c r="E7" s="63">
        <v>33199304</v>
      </c>
      <c r="F7" s="64">
        <v>99.660649500664206</v>
      </c>
      <c r="G7" s="63">
        <v>30447841.824999999</v>
      </c>
      <c r="H7" s="64">
        <v>8.6666246700392904</v>
      </c>
      <c r="I7" s="63">
        <v>2685129.9161</v>
      </c>
      <c r="J7" s="64">
        <v>8.1154500853139009</v>
      </c>
      <c r="K7" s="63">
        <v>3989671.4783000001</v>
      </c>
      <c r="L7" s="64">
        <v>13.103298096563901</v>
      </c>
      <c r="M7" s="64">
        <v>-0.32697969476821798</v>
      </c>
      <c r="N7" s="63">
        <v>33086641.996100001</v>
      </c>
      <c r="O7" s="63">
        <v>4807612030.0164003</v>
      </c>
      <c r="P7" s="63">
        <v>1514269</v>
      </c>
      <c r="Q7" s="63">
        <v>1178624</v>
      </c>
      <c r="R7" s="64">
        <v>28.477699418983502</v>
      </c>
      <c r="S7" s="63">
        <v>21.849910416246999</v>
      </c>
      <c r="T7" s="63">
        <v>21.852575541224301</v>
      </c>
      <c r="U7" s="65">
        <v>-1.2197418325873E-2</v>
      </c>
      <c r="V7" s="53"/>
      <c r="W7" s="53"/>
    </row>
    <row r="8" spans="1:23" ht="14.25" thickBot="1">
      <c r="A8" s="48">
        <v>41548</v>
      </c>
      <c r="B8" s="51" t="s">
        <v>6</v>
      </c>
      <c r="C8" s="52"/>
      <c r="D8" s="66">
        <v>1125638.7427999999</v>
      </c>
      <c r="E8" s="66">
        <v>895521</v>
      </c>
      <c r="F8" s="67">
        <v>125.696521108941</v>
      </c>
      <c r="G8" s="66">
        <v>756729.93229999999</v>
      </c>
      <c r="H8" s="67">
        <v>48.750392280471999</v>
      </c>
      <c r="I8" s="66">
        <v>167342.97029999999</v>
      </c>
      <c r="J8" s="67">
        <v>14.8664899258654</v>
      </c>
      <c r="K8" s="66">
        <v>166146.80230000001</v>
      </c>
      <c r="L8" s="67">
        <v>21.955891422850801</v>
      </c>
      <c r="M8" s="67">
        <v>7.1994644702230003E-3</v>
      </c>
      <c r="N8" s="66">
        <v>1125638.7427999999</v>
      </c>
      <c r="O8" s="66">
        <v>167639519.15779999</v>
      </c>
      <c r="P8" s="66">
        <v>35833</v>
      </c>
      <c r="Q8" s="66">
        <v>28457</v>
      </c>
      <c r="R8" s="67">
        <v>25.919808834381701</v>
      </c>
      <c r="S8" s="66">
        <v>31.4134664359669</v>
      </c>
      <c r="T8" s="66">
        <v>28.5500789331272</v>
      </c>
      <c r="U8" s="68">
        <v>9.1151592858317603</v>
      </c>
      <c r="V8" s="53"/>
      <c r="W8" s="53"/>
    </row>
    <row r="9" spans="1:23" ht="12" customHeight="1" thickBot="1">
      <c r="A9" s="49"/>
      <c r="B9" s="51" t="s">
        <v>7</v>
      </c>
      <c r="C9" s="52"/>
      <c r="D9" s="66">
        <v>168919.00630000001</v>
      </c>
      <c r="E9" s="66">
        <v>209582</v>
      </c>
      <c r="F9" s="67">
        <v>80.598050548234099</v>
      </c>
      <c r="G9" s="66">
        <v>164782.12119999999</v>
      </c>
      <c r="H9" s="67">
        <v>2.5105181738611901</v>
      </c>
      <c r="I9" s="66">
        <v>38543.3609</v>
      </c>
      <c r="J9" s="67">
        <v>22.817657849316902</v>
      </c>
      <c r="K9" s="66">
        <v>33601.009899999997</v>
      </c>
      <c r="L9" s="67">
        <v>20.3911745129301</v>
      </c>
      <c r="M9" s="67">
        <v>0.147089358763589</v>
      </c>
      <c r="N9" s="66">
        <v>168919.00630000001</v>
      </c>
      <c r="O9" s="66">
        <v>32058196.8013</v>
      </c>
      <c r="P9" s="66">
        <v>10726</v>
      </c>
      <c r="Q9" s="66">
        <v>6617</v>
      </c>
      <c r="R9" s="67">
        <v>62.097627323560502</v>
      </c>
      <c r="S9" s="66">
        <v>15.7485555006526</v>
      </c>
      <c r="T9" s="66">
        <v>15.8798152334895</v>
      </c>
      <c r="U9" s="68">
        <v>-0.83347157033823205</v>
      </c>
      <c r="V9" s="53"/>
      <c r="W9" s="53"/>
    </row>
    <row r="10" spans="1:23" ht="14.25" thickBot="1">
      <c r="A10" s="49"/>
      <c r="B10" s="51" t="s">
        <v>8</v>
      </c>
      <c r="C10" s="52"/>
      <c r="D10" s="66">
        <v>289390.03210000001</v>
      </c>
      <c r="E10" s="66">
        <v>307959</v>
      </c>
      <c r="F10" s="67">
        <v>93.970311664864496</v>
      </c>
      <c r="G10" s="66">
        <v>265192.88500000001</v>
      </c>
      <c r="H10" s="67">
        <v>9.1243575784470998</v>
      </c>
      <c r="I10" s="66">
        <v>42726.9692</v>
      </c>
      <c r="J10" s="67">
        <v>14.764492366909</v>
      </c>
      <c r="K10" s="66">
        <v>67774.889599999995</v>
      </c>
      <c r="L10" s="67">
        <v>25.5568280423511</v>
      </c>
      <c r="M10" s="67">
        <v>-0.36957522982080998</v>
      </c>
      <c r="N10" s="66">
        <v>289390.03210000001</v>
      </c>
      <c r="O10" s="66">
        <v>43870581.699699998</v>
      </c>
      <c r="P10" s="66">
        <v>148450</v>
      </c>
      <c r="Q10" s="66">
        <v>113069</v>
      </c>
      <c r="R10" s="67">
        <v>31.291512262423801</v>
      </c>
      <c r="S10" s="66">
        <v>1.9494107921859201</v>
      </c>
      <c r="T10" s="66">
        <v>1.58306935057354</v>
      </c>
      <c r="U10" s="68">
        <v>18.7924188724527</v>
      </c>
      <c r="V10" s="53"/>
      <c r="W10" s="53"/>
    </row>
    <row r="11" spans="1:23" ht="14.25" thickBot="1">
      <c r="A11" s="49"/>
      <c r="B11" s="51" t="s">
        <v>9</v>
      </c>
      <c r="C11" s="52"/>
      <c r="D11" s="66">
        <v>65805.795400000003</v>
      </c>
      <c r="E11" s="66">
        <v>79907</v>
      </c>
      <c r="F11" s="67">
        <v>82.352979588771902</v>
      </c>
      <c r="G11" s="66">
        <v>59369.360800000002</v>
      </c>
      <c r="H11" s="67">
        <v>10.8413405724254</v>
      </c>
      <c r="I11" s="66">
        <v>13169.4478</v>
      </c>
      <c r="J11" s="67">
        <v>20.012595729524499</v>
      </c>
      <c r="K11" s="66">
        <v>13298.305200000001</v>
      </c>
      <c r="L11" s="67">
        <v>22.399272993351801</v>
      </c>
      <c r="M11" s="67">
        <v>-9.6897610681999993E-3</v>
      </c>
      <c r="N11" s="66">
        <v>65805.795400000003</v>
      </c>
      <c r="O11" s="66">
        <v>15459140.823000001</v>
      </c>
      <c r="P11" s="66">
        <v>3556</v>
      </c>
      <c r="Q11" s="66">
        <v>2789</v>
      </c>
      <c r="R11" s="67">
        <v>27.500896378630301</v>
      </c>
      <c r="S11" s="66">
        <v>18.505566760404999</v>
      </c>
      <c r="T11" s="66">
        <v>20.959672534958798</v>
      </c>
      <c r="U11" s="68">
        <v>-13.261446170914899</v>
      </c>
      <c r="V11" s="53"/>
      <c r="W11" s="53"/>
    </row>
    <row r="12" spans="1:23" ht="14.25" thickBot="1">
      <c r="A12" s="49"/>
      <c r="B12" s="51" t="s">
        <v>10</v>
      </c>
      <c r="C12" s="52"/>
      <c r="D12" s="66">
        <v>546399.64179999998</v>
      </c>
      <c r="E12" s="66">
        <v>344230</v>
      </c>
      <c r="F12" s="67">
        <v>158.73097690497599</v>
      </c>
      <c r="G12" s="66">
        <v>298723.91389999999</v>
      </c>
      <c r="H12" s="67">
        <v>82.911248941024297</v>
      </c>
      <c r="I12" s="66">
        <v>31242.881799999999</v>
      </c>
      <c r="J12" s="67">
        <v>5.7179542975315298</v>
      </c>
      <c r="K12" s="66">
        <v>31032.334299999999</v>
      </c>
      <c r="L12" s="67">
        <v>10.3882993145264</v>
      </c>
      <c r="M12" s="67">
        <v>6.7847780307009999E-3</v>
      </c>
      <c r="N12" s="66">
        <v>546399.64179999998</v>
      </c>
      <c r="O12" s="66">
        <v>56392618.107600003</v>
      </c>
      <c r="P12" s="66">
        <v>4475</v>
      </c>
      <c r="Q12" s="66">
        <v>3150</v>
      </c>
      <c r="R12" s="67">
        <v>42.063492063492099</v>
      </c>
      <c r="S12" s="66">
        <v>122.100478614525</v>
      </c>
      <c r="T12" s="66">
        <v>126.860856698413</v>
      </c>
      <c r="U12" s="68">
        <v>-3.8987382669614301</v>
      </c>
      <c r="V12" s="53"/>
      <c r="W12" s="53"/>
    </row>
    <row r="13" spans="1:23" ht="14.25" thickBot="1">
      <c r="A13" s="49"/>
      <c r="B13" s="51" t="s">
        <v>11</v>
      </c>
      <c r="C13" s="52"/>
      <c r="D13" s="66">
        <v>515510.8922</v>
      </c>
      <c r="E13" s="66">
        <v>548974</v>
      </c>
      <c r="F13" s="67">
        <v>93.904427568518699</v>
      </c>
      <c r="G13" s="66">
        <v>428776.19059999997</v>
      </c>
      <c r="H13" s="67">
        <v>20.228432338705499</v>
      </c>
      <c r="I13" s="66">
        <v>104943.7163</v>
      </c>
      <c r="J13" s="67">
        <v>20.357225790543598</v>
      </c>
      <c r="K13" s="66">
        <v>109775.99189999999</v>
      </c>
      <c r="L13" s="67">
        <v>25.6021659566468</v>
      </c>
      <c r="M13" s="67">
        <v>-4.4019420971407999E-2</v>
      </c>
      <c r="N13" s="66">
        <v>515510.8922</v>
      </c>
      <c r="O13" s="66">
        <v>86955612.345799997</v>
      </c>
      <c r="P13" s="66">
        <v>19651</v>
      </c>
      <c r="Q13" s="66">
        <v>15117</v>
      </c>
      <c r="R13" s="67">
        <v>29.992723423959799</v>
      </c>
      <c r="S13" s="66">
        <v>26.233315973741799</v>
      </c>
      <c r="T13" s="66">
        <v>24.670084414897101</v>
      </c>
      <c r="U13" s="68">
        <v>5.9589552476300698</v>
      </c>
      <c r="V13" s="53"/>
      <c r="W13" s="53"/>
    </row>
    <row r="14" spans="1:23" ht="14.25" thickBot="1">
      <c r="A14" s="49"/>
      <c r="B14" s="51" t="s">
        <v>12</v>
      </c>
      <c r="C14" s="52"/>
      <c r="D14" s="66">
        <v>328662.25189999997</v>
      </c>
      <c r="E14" s="66">
        <v>419245</v>
      </c>
      <c r="F14" s="67">
        <v>78.393839377929396</v>
      </c>
      <c r="G14" s="66">
        <v>295463.06800000003</v>
      </c>
      <c r="H14" s="67">
        <v>11.2363227406817</v>
      </c>
      <c r="I14" s="66">
        <v>60828.203200000004</v>
      </c>
      <c r="J14" s="67">
        <v>18.5078155000617</v>
      </c>
      <c r="K14" s="66">
        <v>49359.975700000003</v>
      </c>
      <c r="L14" s="67">
        <v>16.705971421105001</v>
      </c>
      <c r="M14" s="67">
        <v>0.23233859695761599</v>
      </c>
      <c r="N14" s="66">
        <v>328662.25189999997</v>
      </c>
      <c r="O14" s="66">
        <v>45164645.995300002</v>
      </c>
      <c r="P14" s="66">
        <v>4727</v>
      </c>
      <c r="Q14" s="66">
        <v>2878</v>
      </c>
      <c r="R14" s="67">
        <v>64.246004169562198</v>
      </c>
      <c r="S14" s="66">
        <v>69.528718404908005</v>
      </c>
      <c r="T14" s="66">
        <v>69.594719874913096</v>
      </c>
      <c r="U14" s="68">
        <v>-9.4926918716926004E-2</v>
      </c>
      <c r="V14" s="53"/>
      <c r="W14" s="53"/>
    </row>
    <row r="15" spans="1:23" ht="14.25" thickBot="1">
      <c r="A15" s="49"/>
      <c r="B15" s="51" t="s">
        <v>13</v>
      </c>
      <c r="C15" s="52"/>
      <c r="D15" s="66">
        <v>392200.17320000002</v>
      </c>
      <c r="E15" s="66">
        <v>228987</v>
      </c>
      <c r="F15" s="67">
        <v>171.27617428063601</v>
      </c>
      <c r="G15" s="66">
        <v>152588.69399999999</v>
      </c>
      <c r="H15" s="67">
        <v>157.03095224079999</v>
      </c>
      <c r="I15" s="66">
        <v>40738.622600000002</v>
      </c>
      <c r="J15" s="67">
        <v>10.3872015832144</v>
      </c>
      <c r="K15" s="66">
        <v>28903.605899999999</v>
      </c>
      <c r="L15" s="67">
        <v>18.942167432142799</v>
      </c>
      <c r="M15" s="67">
        <v>0.40946505916758302</v>
      </c>
      <c r="N15" s="66">
        <v>392200.17320000002</v>
      </c>
      <c r="O15" s="66">
        <v>28212624.607299998</v>
      </c>
      <c r="P15" s="66">
        <v>7461</v>
      </c>
      <c r="Q15" s="66">
        <v>6573</v>
      </c>
      <c r="R15" s="67">
        <v>13.5098128708352</v>
      </c>
      <c r="S15" s="66">
        <v>52.5667032837421</v>
      </c>
      <c r="T15" s="66">
        <v>36.662814970333201</v>
      </c>
      <c r="U15" s="68">
        <v>30.2546808529416</v>
      </c>
      <c r="V15" s="53"/>
      <c r="W15" s="53"/>
    </row>
    <row r="16" spans="1:23" ht="14.25" thickBot="1">
      <c r="A16" s="49"/>
      <c r="B16" s="51" t="s">
        <v>14</v>
      </c>
      <c r="C16" s="52"/>
      <c r="D16" s="66">
        <v>1729138.1816</v>
      </c>
      <c r="E16" s="66">
        <v>1741381</v>
      </c>
      <c r="F16" s="67">
        <v>99.296947744347705</v>
      </c>
      <c r="G16" s="66">
        <v>2268568.9470000002</v>
      </c>
      <c r="H16" s="67">
        <v>-23.778460254133101</v>
      </c>
      <c r="I16" s="66">
        <v>13787.2147</v>
      </c>
      <c r="J16" s="67">
        <v>0.79734603322693798</v>
      </c>
      <c r="K16" s="66">
        <v>153430.7132</v>
      </c>
      <c r="L16" s="67">
        <v>6.7633259902856304</v>
      </c>
      <c r="M16" s="67">
        <v>-0.91014045094069196</v>
      </c>
      <c r="N16" s="66">
        <v>1729138.1816</v>
      </c>
      <c r="O16" s="66">
        <v>239334294.82499999</v>
      </c>
      <c r="P16" s="66">
        <v>98425</v>
      </c>
      <c r="Q16" s="66">
        <v>68302</v>
      </c>
      <c r="R16" s="67">
        <v>44.1026617082955</v>
      </c>
      <c r="S16" s="66">
        <v>17.5680790612141</v>
      </c>
      <c r="T16" s="66">
        <v>23.069540871424</v>
      </c>
      <c r="U16" s="68">
        <v>-31.315101617203499</v>
      </c>
      <c r="V16" s="53"/>
      <c r="W16" s="53"/>
    </row>
    <row r="17" spans="1:23" ht="12" thickBot="1">
      <c r="A17" s="49"/>
      <c r="B17" s="51" t="s">
        <v>15</v>
      </c>
      <c r="C17" s="52"/>
      <c r="D17" s="66">
        <v>1131825.2930999999</v>
      </c>
      <c r="E17" s="66">
        <v>1343790</v>
      </c>
      <c r="F17" s="67">
        <v>84.226351818364506</v>
      </c>
      <c r="G17" s="66">
        <v>4287447.8920999998</v>
      </c>
      <c r="H17" s="67">
        <v>-73.601421601286702</v>
      </c>
      <c r="I17" s="66">
        <v>17609.422900000001</v>
      </c>
      <c r="J17" s="67">
        <v>1.55584285024846</v>
      </c>
      <c r="K17" s="66">
        <v>699791.52179999999</v>
      </c>
      <c r="L17" s="67">
        <v>16.3218665138631</v>
      </c>
      <c r="M17" s="67">
        <v>-0.97483618713369802</v>
      </c>
      <c r="N17" s="66">
        <v>1131825.2930999999</v>
      </c>
      <c r="O17" s="66">
        <v>230761780.5397</v>
      </c>
      <c r="P17" s="66">
        <v>17338</v>
      </c>
      <c r="Q17" s="66">
        <v>13895</v>
      </c>
      <c r="R17" s="67">
        <v>24.778697373155801</v>
      </c>
      <c r="S17" s="66">
        <v>65.280037668704594</v>
      </c>
      <c r="T17" s="66">
        <v>52.183967563871903</v>
      </c>
      <c r="U17" s="68">
        <v>20.0613703247156</v>
      </c>
      <c r="V17" s="35"/>
      <c r="W17" s="35"/>
    </row>
    <row r="18" spans="1:23" ht="12" thickBot="1">
      <c r="A18" s="49"/>
      <c r="B18" s="51" t="s">
        <v>16</v>
      </c>
      <c r="C18" s="52"/>
      <c r="D18" s="66">
        <v>3225848.4928000001</v>
      </c>
      <c r="E18" s="66">
        <v>2822778</v>
      </c>
      <c r="F18" s="67">
        <v>114.27921334231699</v>
      </c>
      <c r="G18" s="66">
        <v>2688682.827</v>
      </c>
      <c r="H18" s="67">
        <v>19.978766569478999</v>
      </c>
      <c r="I18" s="66">
        <v>409851.38189999998</v>
      </c>
      <c r="J18" s="67">
        <v>12.7052272546208</v>
      </c>
      <c r="K18" s="66">
        <v>402652.15580000001</v>
      </c>
      <c r="L18" s="67">
        <v>14.975814616604501</v>
      </c>
      <c r="M18" s="67">
        <v>1.7879517087636999E-2</v>
      </c>
      <c r="N18" s="66">
        <v>3225848.4928000001</v>
      </c>
      <c r="O18" s="66">
        <v>563125960.76209998</v>
      </c>
      <c r="P18" s="66">
        <v>157204</v>
      </c>
      <c r="Q18" s="66">
        <v>114854</v>
      </c>
      <c r="R18" s="67">
        <v>36.872899507200501</v>
      </c>
      <c r="S18" s="66">
        <v>20.520142571435802</v>
      </c>
      <c r="T18" s="66">
        <v>22.303404302854101</v>
      </c>
      <c r="U18" s="68">
        <v>-8.6902989353520592</v>
      </c>
      <c r="V18" s="35"/>
      <c r="W18" s="35"/>
    </row>
    <row r="19" spans="1:23" ht="12" thickBot="1">
      <c r="A19" s="49"/>
      <c r="B19" s="51" t="s">
        <v>17</v>
      </c>
      <c r="C19" s="52"/>
      <c r="D19" s="66">
        <v>1744895.9447999999</v>
      </c>
      <c r="E19" s="66">
        <v>1290934</v>
      </c>
      <c r="F19" s="67">
        <v>135.16538760308401</v>
      </c>
      <c r="G19" s="66">
        <v>1193279.9609999999</v>
      </c>
      <c r="H19" s="67">
        <v>46.226870627889497</v>
      </c>
      <c r="I19" s="66">
        <v>11934.4589</v>
      </c>
      <c r="J19" s="67">
        <v>0.68396393123418797</v>
      </c>
      <c r="K19" s="66">
        <v>141860.95819999999</v>
      </c>
      <c r="L19" s="67">
        <v>11.888321503456501</v>
      </c>
      <c r="M19" s="67">
        <v>-0.91587213951301205</v>
      </c>
      <c r="N19" s="66">
        <v>1744895.9447999999</v>
      </c>
      <c r="O19" s="66">
        <v>188365984.15849999</v>
      </c>
      <c r="P19" s="66">
        <v>27283</v>
      </c>
      <c r="Q19" s="66">
        <v>17159</v>
      </c>
      <c r="R19" s="67">
        <v>59.0011072906347</v>
      </c>
      <c r="S19" s="66">
        <v>63.955428098083097</v>
      </c>
      <c r="T19" s="66">
        <v>46.0891952969287</v>
      </c>
      <c r="U19" s="68">
        <v>27.935443999771799</v>
      </c>
      <c r="V19" s="35"/>
      <c r="W19" s="35"/>
    </row>
    <row r="20" spans="1:23" ht="12" thickBot="1">
      <c r="A20" s="49"/>
      <c r="B20" s="51" t="s">
        <v>18</v>
      </c>
      <c r="C20" s="52"/>
      <c r="D20" s="66">
        <v>2006369.4373000001</v>
      </c>
      <c r="E20" s="66">
        <v>2110587</v>
      </c>
      <c r="F20" s="67">
        <v>95.062152723389303</v>
      </c>
      <c r="G20" s="66">
        <v>1765341.9188000001</v>
      </c>
      <c r="H20" s="67">
        <v>13.653305115183599</v>
      </c>
      <c r="I20" s="66">
        <v>99821.020099999994</v>
      </c>
      <c r="J20" s="67">
        <v>4.9752063724779703</v>
      </c>
      <c r="K20" s="66">
        <v>118227.96980000001</v>
      </c>
      <c r="L20" s="67">
        <v>6.6971711565296097</v>
      </c>
      <c r="M20" s="67">
        <v>-0.15569031364691499</v>
      </c>
      <c r="N20" s="66">
        <v>2006369.4373000001</v>
      </c>
      <c r="O20" s="66">
        <v>283196536.52280003</v>
      </c>
      <c r="P20" s="66">
        <v>58693</v>
      </c>
      <c r="Q20" s="66">
        <v>48357</v>
      </c>
      <c r="R20" s="67">
        <v>21.374361519531799</v>
      </c>
      <c r="S20" s="66">
        <v>34.184135029731003</v>
      </c>
      <c r="T20" s="66">
        <v>40.1250287941767</v>
      </c>
      <c r="U20" s="68">
        <v>-17.379096353553201</v>
      </c>
      <c r="V20" s="35"/>
      <c r="W20" s="35"/>
    </row>
    <row r="21" spans="1:23" ht="12" thickBot="1">
      <c r="A21" s="49"/>
      <c r="B21" s="51" t="s">
        <v>19</v>
      </c>
      <c r="C21" s="52"/>
      <c r="D21" s="66">
        <v>589310.05260000005</v>
      </c>
      <c r="E21" s="66">
        <v>590967</v>
      </c>
      <c r="F21" s="67">
        <v>99.719620994065707</v>
      </c>
      <c r="G21" s="66">
        <v>541807.91910000006</v>
      </c>
      <c r="H21" s="67">
        <v>8.76733835468964</v>
      </c>
      <c r="I21" s="66">
        <v>66518.426200000002</v>
      </c>
      <c r="J21" s="67">
        <v>11.2875091654257</v>
      </c>
      <c r="K21" s="66">
        <v>75711.529299999995</v>
      </c>
      <c r="L21" s="67">
        <v>13.973869083671699</v>
      </c>
      <c r="M21" s="67">
        <v>-0.121422763283161</v>
      </c>
      <c r="N21" s="66">
        <v>589310.05260000005</v>
      </c>
      <c r="O21" s="66">
        <v>110526965.4922</v>
      </c>
      <c r="P21" s="66">
        <v>48583</v>
      </c>
      <c r="Q21" s="66">
        <v>42668</v>
      </c>
      <c r="R21" s="67">
        <v>13.862848035998899</v>
      </c>
      <c r="S21" s="66">
        <v>12.1299642385196</v>
      </c>
      <c r="T21" s="66">
        <v>11.4872515702634</v>
      </c>
      <c r="U21" s="68">
        <v>5.2985536941257703</v>
      </c>
      <c r="V21" s="35"/>
      <c r="W21" s="35"/>
    </row>
    <row r="22" spans="1:23" ht="12" thickBot="1">
      <c r="A22" s="49"/>
      <c r="B22" s="51" t="s">
        <v>20</v>
      </c>
      <c r="C22" s="52"/>
      <c r="D22" s="66">
        <v>1718720.3226000001</v>
      </c>
      <c r="E22" s="66">
        <v>1517987</v>
      </c>
      <c r="F22" s="67">
        <v>113.22365228424199</v>
      </c>
      <c r="G22" s="66">
        <v>1265892.5135999999</v>
      </c>
      <c r="H22" s="67">
        <v>35.771426415362001</v>
      </c>
      <c r="I22" s="66">
        <v>211526.43979999999</v>
      </c>
      <c r="J22" s="67">
        <v>12.3072053677711</v>
      </c>
      <c r="K22" s="66">
        <v>178924.88930000001</v>
      </c>
      <c r="L22" s="67">
        <v>14.1342876569485</v>
      </c>
      <c r="M22" s="67">
        <v>0.18220802386714099</v>
      </c>
      <c r="N22" s="66">
        <v>1718720.3226000001</v>
      </c>
      <c r="O22" s="66">
        <v>314045047.43220001</v>
      </c>
      <c r="P22" s="66">
        <v>109711</v>
      </c>
      <c r="Q22" s="66">
        <v>84846</v>
      </c>
      <c r="R22" s="67">
        <v>29.306036819649702</v>
      </c>
      <c r="S22" s="66">
        <v>15.665888767762601</v>
      </c>
      <c r="T22" s="66">
        <v>15.8863695766447</v>
      </c>
      <c r="U22" s="68">
        <v>-1.4073941935287799</v>
      </c>
      <c r="V22" s="35"/>
      <c r="W22" s="35"/>
    </row>
    <row r="23" spans="1:23" ht="12" thickBot="1">
      <c r="A23" s="49"/>
      <c r="B23" s="51" t="s">
        <v>21</v>
      </c>
      <c r="C23" s="52"/>
      <c r="D23" s="66">
        <v>5604019.0573000005</v>
      </c>
      <c r="E23" s="66">
        <v>4286544</v>
      </c>
      <c r="F23" s="67">
        <v>130.73513434832299</v>
      </c>
      <c r="G23" s="66">
        <v>3074687.8456999999</v>
      </c>
      <c r="H23" s="67">
        <v>82.263024363182396</v>
      </c>
      <c r="I23" s="66">
        <v>335235.74709999998</v>
      </c>
      <c r="J23" s="67">
        <v>5.9820593697537401</v>
      </c>
      <c r="K23" s="66">
        <v>401339.28879999998</v>
      </c>
      <c r="L23" s="67">
        <v>13.053009246492399</v>
      </c>
      <c r="M23" s="67">
        <v>-0.164707377385476</v>
      </c>
      <c r="N23" s="66">
        <v>5604019.0573000005</v>
      </c>
      <c r="O23" s="66">
        <v>686774731.60769999</v>
      </c>
      <c r="P23" s="66">
        <v>150489</v>
      </c>
      <c r="Q23" s="66">
        <v>110481</v>
      </c>
      <c r="R23" s="67">
        <v>36.212561435902998</v>
      </c>
      <c r="S23" s="66">
        <v>37.2387287928021</v>
      </c>
      <c r="T23" s="66">
        <v>42.775841102995102</v>
      </c>
      <c r="U23" s="68">
        <v>-14.8692302065457</v>
      </c>
      <c r="V23" s="35"/>
      <c r="W23" s="35"/>
    </row>
    <row r="24" spans="1:23" ht="12" thickBot="1">
      <c r="A24" s="49"/>
      <c r="B24" s="51" t="s">
        <v>22</v>
      </c>
      <c r="C24" s="52"/>
      <c r="D24" s="66">
        <v>633157.75789999997</v>
      </c>
      <c r="E24" s="66">
        <v>535210</v>
      </c>
      <c r="F24" s="67">
        <v>118.30080863586301</v>
      </c>
      <c r="G24" s="66">
        <v>799897.38829999999</v>
      </c>
      <c r="H24" s="67">
        <v>-20.8451274924609</v>
      </c>
      <c r="I24" s="66">
        <v>94492.815100000007</v>
      </c>
      <c r="J24" s="67">
        <v>14.924055485540499</v>
      </c>
      <c r="K24" s="66">
        <v>102058.5238</v>
      </c>
      <c r="L24" s="67">
        <v>12.7589519971933</v>
      </c>
      <c r="M24" s="67">
        <v>-7.4131081053320003E-2</v>
      </c>
      <c r="N24" s="66">
        <v>633157.75789999997</v>
      </c>
      <c r="O24" s="66">
        <v>84872214.1417</v>
      </c>
      <c r="P24" s="66">
        <v>58425</v>
      </c>
      <c r="Q24" s="66">
        <v>44158</v>
      </c>
      <c r="R24" s="67">
        <v>32.308981385026499</v>
      </c>
      <c r="S24" s="66">
        <v>10.8371032588789</v>
      </c>
      <c r="T24" s="66">
        <v>10.4848778998143</v>
      </c>
      <c r="U24" s="68">
        <v>3.25017996645943</v>
      </c>
      <c r="V24" s="35"/>
      <c r="W24" s="35"/>
    </row>
    <row r="25" spans="1:23" ht="12" thickBot="1">
      <c r="A25" s="49"/>
      <c r="B25" s="51" t="s">
        <v>23</v>
      </c>
      <c r="C25" s="52"/>
      <c r="D25" s="66">
        <v>458375.83899999998</v>
      </c>
      <c r="E25" s="66">
        <v>334586</v>
      </c>
      <c r="F25" s="67">
        <v>136.997913540913</v>
      </c>
      <c r="G25" s="66">
        <v>801524.61679999996</v>
      </c>
      <c r="H25" s="67">
        <v>-42.812007342953997</v>
      </c>
      <c r="I25" s="66">
        <v>44361.1181</v>
      </c>
      <c r="J25" s="67">
        <v>9.67789187946269</v>
      </c>
      <c r="K25" s="66">
        <v>91420.772800000006</v>
      </c>
      <c r="L25" s="67">
        <v>11.405859643461399</v>
      </c>
      <c r="M25" s="67">
        <v>-0.51475888092689603</v>
      </c>
      <c r="N25" s="66">
        <v>458375.83899999998</v>
      </c>
      <c r="O25" s="66">
        <v>71016012.342299998</v>
      </c>
      <c r="P25" s="66">
        <v>28257</v>
      </c>
      <c r="Q25" s="66">
        <v>22031</v>
      </c>
      <c r="R25" s="67">
        <v>28.2601788389088</v>
      </c>
      <c r="S25" s="66">
        <v>16.221673886116701</v>
      </c>
      <c r="T25" s="66">
        <v>20.050320915981999</v>
      </c>
      <c r="U25" s="68">
        <v>-23.602046599778099</v>
      </c>
      <c r="V25" s="35"/>
      <c r="W25" s="35"/>
    </row>
    <row r="26" spans="1:23" ht="12" thickBot="1">
      <c r="A26" s="49"/>
      <c r="B26" s="51" t="s">
        <v>24</v>
      </c>
      <c r="C26" s="52"/>
      <c r="D26" s="66">
        <v>682440.33510000003</v>
      </c>
      <c r="E26" s="66">
        <v>669809</v>
      </c>
      <c r="F26" s="67">
        <v>101.88581149253</v>
      </c>
      <c r="G26" s="66">
        <v>595608.02419999999</v>
      </c>
      <c r="H26" s="67">
        <v>14.5787678090184</v>
      </c>
      <c r="I26" s="66">
        <v>136488.67809999999</v>
      </c>
      <c r="J26" s="67">
        <v>20.000089543359099</v>
      </c>
      <c r="K26" s="66">
        <v>106768.90330000001</v>
      </c>
      <c r="L26" s="67">
        <v>17.926035070365</v>
      </c>
      <c r="M26" s="67">
        <v>0.278356093220262</v>
      </c>
      <c r="N26" s="66">
        <v>682440.33510000003</v>
      </c>
      <c r="O26" s="66">
        <v>153760993.28119999</v>
      </c>
      <c r="P26" s="66">
        <v>53584</v>
      </c>
      <c r="Q26" s="66">
        <v>43904</v>
      </c>
      <c r="R26" s="67">
        <v>22.048104956268201</v>
      </c>
      <c r="S26" s="66">
        <v>12.7358975645715</v>
      </c>
      <c r="T26" s="66">
        <v>12.792706072339699</v>
      </c>
      <c r="U26" s="68">
        <v>-0.44605028801553898</v>
      </c>
      <c r="V26" s="35"/>
      <c r="W26" s="35"/>
    </row>
    <row r="27" spans="1:23" ht="12" thickBot="1">
      <c r="A27" s="49"/>
      <c r="B27" s="51" t="s">
        <v>25</v>
      </c>
      <c r="C27" s="52"/>
      <c r="D27" s="66">
        <v>379637.34600000002</v>
      </c>
      <c r="E27" s="66">
        <v>423570</v>
      </c>
      <c r="F27" s="67">
        <v>89.628006232735999</v>
      </c>
      <c r="G27" s="66">
        <v>550740.96499999997</v>
      </c>
      <c r="H27" s="67">
        <v>-31.067893959912698</v>
      </c>
      <c r="I27" s="66">
        <v>103295.4065</v>
      </c>
      <c r="J27" s="67">
        <v>27.2089686613708</v>
      </c>
      <c r="K27" s="66">
        <v>61920.8586</v>
      </c>
      <c r="L27" s="67">
        <v>11.243190998149201</v>
      </c>
      <c r="M27" s="67">
        <v>0.66818433780567799</v>
      </c>
      <c r="N27" s="66">
        <v>379637.34600000002</v>
      </c>
      <c r="O27" s="66">
        <v>71528078.784199998</v>
      </c>
      <c r="P27" s="66">
        <v>54342</v>
      </c>
      <c r="Q27" s="66">
        <v>40761</v>
      </c>
      <c r="R27" s="67">
        <v>33.318613380437199</v>
      </c>
      <c r="S27" s="66">
        <v>6.9860760737551102</v>
      </c>
      <c r="T27" s="66">
        <v>6.9094305144623602</v>
      </c>
      <c r="U27" s="68">
        <v>1.0971188759408099</v>
      </c>
      <c r="V27" s="35"/>
      <c r="W27" s="35"/>
    </row>
    <row r="28" spans="1:23" ht="12" thickBot="1">
      <c r="A28" s="49"/>
      <c r="B28" s="51" t="s">
        <v>26</v>
      </c>
      <c r="C28" s="52"/>
      <c r="D28" s="66">
        <v>1457054.1588000001</v>
      </c>
      <c r="E28" s="66">
        <v>1095171</v>
      </c>
      <c r="F28" s="67">
        <v>133.04353007886399</v>
      </c>
      <c r="G28" s="66">
        <v>1357500.8236</v>
      </c>
      <c r="H28" s="67">
        <v>7.3335745709524698</v>
      </c>
      <c r="I28" s="66">
        <v>63781.6495</v>
      </c>
      <c r="J28" s="67">
        <v>4.3774384853703197</v>
      </c>
      <c r="K28" s="66">
        <v>122443.6799</v>
      </c>
      <c r="L28" s="67">
        <v>9.0197867854906804</v>
      </c>
      <c r="M28" s="67">
        <v>-0.47909398384554802</v>
      </c>
      <c r="N28" s="66">
        <v>1457054.1588000001</v>
      </c>
      <c r="O28" s="66">
        <v>245394825.47929999</v>
      </c>
      <c r="P28" s="66">
        <v>65014</v>
      </c>
      <c r="Q28" s="66">
        <v>56221</v>
      </c>
      <c r="R28" s="67">
        <v>15.640063321534599</v>
      </c>
      <c r="S28" s="66">
        <v>22.411390758913502</v>
      </c>
      <c r="T28" s="66">
        <v>21.460325549172001</v>
      </c>
      <c r="U28" s="68">
        <v>4.2436688555938398</v>
      </c>
      <c r="V28" s="35"/>
      <c r="W28" s="35"/>
    </row>
    <row r="29" spans="1:23" ht="12" thickBot="1">
      <c r="A29" s="49"/>
      <c r="B29" s="51" t="s">
        <v>27</v>
      </c>
      <c r="C29" s="52"/>
      <c r="D29" s="66">
        <v>816161.90910000005</v>
      </c>
      <c r="E29" s="66">
        <v>773581</v>
      </c>
      <c r="F29" s="67">
        <v>105.504389210697</v>
      </c>
      <c r="G29" s="66">
        <v>633108.70799999998</v>
      </c>
      <c r="H29" s="67">
        <v>28.913391774102699</v>
      </c>
      <c r="I29" s="66">
        <v>106225.4856</v>
      </c>
      <c r="J29" s="67">
        <v>13.0152466582442</v>
      </c>
      <c r="K29" s="66">
        <v>147684.64319999999</v>
      </c>
      <c r="L29" s="67">
        <v>23.326901262587</v>
      </c>
      <c r="M29" s="67">
        <v>-0.28072761460955997</v>
      </c>
      <c r="N29" s="66">
        <v>816161.90910000005</v>
      </c>
      <c r="O29" s="66">
        <v>174415258.0695</v>
      </c>
      <c r="P29" s="66">
        <v>114494</v>
      </c>
      <c r="Q29" s="66">
        <v>104980</v>
      </c>
      <c r="R29" s="67">
        <v>9.0626786054486494</v>
      </c>
      <c r="S29" s="66">
        <v>7.1284251497895097</v>
      </c>
      <c r="T29" s="66">
        <v>7.3840883977900598</v>
      </c>
      <c r="U29" s="68">
        <v>-3.5865319846712</v>
      </c>
      <c r="V29" s="35"/>
      <c r="W29" s="35"/>
    </row>
    <row r="30" spans="1:23" ht="12" thickBot="1">
      <c r="A30" s="49"/>
      <c r="B30" s="51" t="s">
        <v>28</v>
      </c>
      <c r="C30" s="52"/>
      <c r="D30" s="66">
        <v>2022738.1081999999</v>
      </c>
      <c r="E30" s="66">
        <v>1674510</v>
      </c>
      <c r="F30" s="67">
        <v>120.795821356695</v>
      </c>
      <c r="G30" s="66">
        <v>2047562.1354</v>
      </c>
      <c r="H30" s="67">
        <v>-1.21236990911392</v>
      </c>
      <c r="I30" s="66">
        <v>244516.10709999999</v>
      </c>
      <c r="J30" s="67">
        <v>12.0883719997539</v>
      </c>
      <c r="K30" s="66">
        <v>399008.60810000001</v>
      </c>
      <c r="L30" s="67">
        <v>19.487008535741101</v>
      </c>
      <c r="M30" s="67">
        <v>-0.387190897298338</v>
      </c>
      <c r="N30" s="66">
        <v>2022738.1081999999</v>
      </c>
      <c r="O30" s="66">
        <v>321251419.98750001</v>
      </c>
      <c r="P30" s="66">
        <v>118474</v>
      </c>
      <c r="Q30" s="66">
        <v>93645</v>
      </c>
      <c r="R30" s="67">
        <v>26.513962304447599</v>
      </c>
      <c r="S30" s="66">
        <v>17.073265933453801</v>
      </c>
      <c r="T30" s="66">
        <v>16.321871517966802</v>
      </c>
      <c r="U30" s="68">
        <v>4.4009998931409102</v>
      </c>
      <c r="V30" s="35"/>
      <c r="W30" s="35"/>
    </row>
    <row r="31" spans="1:23" ht="12" thickBot="1">
      <c r="A31" s="49"/>
      <c r="B31" s="51" t="s">
        <v>29</v>
      </c>
      <c r="C31" s="52"/>
      <c r="D31" s="66">
        <v>1771624.3122</v>
      </c>
      <c r="E31" s="66">
        <v>1548581</v>
      </c>
      <c r="F31" s="67">
        <v>114.40307689426599</v>
      </c>
      <c r="G31" s="66">
        <v>996708.87540000002</v>
      </c>
      <c r="H31" s="67">
        <v>77.747420126966404</v>
      </c>
      <c r="I31" s="66">
        <v>-20405.5661</v>
      </c>
      <c r="J31" s="67">
        <v>-1.1517998460215499</v>
      </c>
      <c r="K31" s="66">
        <v>36872.111499999999</v>
      </c>
      <c r="L31" s="67">
        <v>3.69938629122796</v>
      </c>
      <c r="M31" s="67">
        <v>-1.55341463425549</v>
      </c>
      <c r="N31" s="66">
        <v>1771624.3122</v>
      </c>
      <c r="O31" s="66">
        <v>259887597.25659999</v>
      </c>
      <c r="P31" s="66">
        <v>50248</v>
      </c>
      <c r="Q31" s="66">
        <v>37207</v>
      </c>
      <c r="R31" s="67">
        <v>35.049856209852997</v>
      </c>
      <c r="S31" s="66">
        <v>35.257608505811199</v>
      </c>
      <c r="T31" s="66">
        <v>34.035304620098401</v>
      </c>
      <c r="U31" s="68">
        <v>3.46678046955835</v>
      </c>
      <c r="V31" s="35"/>
      <c r="W31" s="35"/>
    </row>
    <row r="32" spans="1:23" ht="12" thickBot="1">
      <c r="A32" s="49"/>
      <c r="B32" s="51" t="s">
        <v>30</v>
      </c>
      <c r="C32" s="52"/>
      <c r="D32" s="66">
        <v>206126.78109999999</v>
      </c>
      <c r="E32" s="66">
        <v>181738</v>
      </c>
      <c r="F32" s="67">
        <v>113.419747713742</v>
      </c>
      <c r="G32" s="66">
        <v>145437.62270000001</v>
      </c>
      <c r="H32" s="67">
        <v>41.728651275596</v>
      </c>
      <c r="I32" s="66">
        <v>46233.681400000001</v>
      </c>
      <c r="J32" s="67">
        <v>22.429730456796001</v>
      </c>
      <c r="K32" s="66">
        <v>36548.868199999997</v>
      </c>
      <c r="L32" s="67">
        <v>25.1302706421369</v>
      </c>
      <c r="M32" s="67">
        <v>0.26498257475453102</v>
      </c>
      <c r="N32" s="66">
        <v>206126.78109999999</v>
      </c>
      <c r="O32" s="66">
        <v>39525398.984700002</v>
      </c>
      <c r="P32" s="66">
        <v>37136</v>
      </c>
      <c r="Q32" s="66">
        <v>30009</v>
      </c>
      <c r="R32" s="67">
        <v>23.7495418041254</v>
      </c>
      <c r="S32" s="66">
        <v>5.5505919081214996</v>
      </c>
      <c r="T32" s="66">
        <v>5.1843389116598404</v>
      </c>
      <c r="U32" s="68">
        <v>6.5984493640357504</v>
      </c>
      <c r="V32" s="35"/>
      <c r="W32" s="35"/>
    </row>
    <row r="33" spans="1:23" ht="12" thickBot="1">
      <c r="A33" s="49"/>
      <c r="B33" s="51" t="s">
        <v>31</v>
      </c>
      <c r="C33" s="52"/>
      <c r="D33" s="66">
        <v>47.777900000000002</v>
      </c>
      <c r="E33" s="69"/>
      <c r="F33" s="69"/>
      <c r="G33" s="66">
        <v>214.16050000000001</v>
      </c>
      <c r="H33" s="67">
        <v>-77.690610546762798</v>
      </c>
      <c r="I33" s="66">
        <v>8.8391000000000002</v>
      </c>
      <c r="J33" s="67">
        <v>18.500394533874399</v>
      </c>
      <c r="K33" s="66">
        <v>43.6995</v>
      </c>
      <c r="L33" s="67">
        <v>20.4050233353023</v>
      </c>
      <c r="M33" s="67">
        <v>-0.79772995114360601</v>
      </c>
      <c r="N33" s="66">
        <v>47.777900000000002</v>
      </c>
      <c r="O33" s="66">
        <v>28239.334500000001</v>
      </c>
      <c r="P33" s="66">
        <v>12</v>
      </c>
      <c r="Q33" s="66">
        <v>15</v>
      </c>
      <c r="R33" s="67">
        <v>-20</v>
      </c>
      <c r="S33" s="66">
        <v>3.98149166666667</v>
      </c>
      <c r="T33" s="66">
        <v>3.93404</v>
      </c>
      <c r="U33" s="68">
        <v>1.19180625351889</v>
      </c>
      <c r="V33" s="35"/>
      <c r="W33" s="35"/>
    </row>
    <row r="34" spans="1:23" ht="12" thickBot="1">
      <c r="A34" s="49"/>
      <c r="B34" s="51" t="s">
        <v>40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>
      <c r="A35" s="49"/>
      <c r="B35" s="51" t="s">
        <v>32</v>
      </c>
      <c r="C35" s="52"/>
      <c r="D35" s="66">
        <v>340117.52289999998</v>
      </c>
      <c r="E35" s="66">
        <v>199359</v>
      </c>
      <c r="F35" s="67">
        <v>170.60555224494499</v>
      </c>
      <c r="G35" s="66">
        <v>225703.65969999999</v>
      </c>
      <c r="H35" s="67">
        <v>50.692072672670101</v>
      </c>
      <c r="I35" s="66">
        <v>44425.783199999998</v>
      </c>
      <c r="J35" s="67">
        <v>13.0618919075986</v>
      </c>
      <c r="K35" s="66">
        <v>28164.093000000001</v>
      </c>
      <c r="L35" s="67">
        <v>12.4783501682848</v>
      </c>
      <c r="M35" s="67">
        <v>0.57739087141915102</v>
      </c>
      <c r="N35" s="66">
        <v>340117.52289999998</v>
      </c>
      <c r="O35" s="66">
        <v>40681054.804499999</v>
      </c>
      <c r="P35" s="66">
        <v>25140</v>
      </c>
      <c r="Q35" s="66">
        <v>22452</v>
      </c>
      <c r="R35" s="67">
        <v>11.9722073757349</v>
      </c>
      <c r="S35" s="66">
        <v>13.528938858392999</v>
      </c>
      <c r="T35" s="66">
        <v>13.702334945661899</v>
      </c>
      <c r="U35" s="68">
        <v>-1.2816680530808</v>
      </c>
      <c r="V35" s="35"/>
      <c r="W35" s="35"/>
    </row>
    <row r="36" spans="1:23" ht="12" thickBot="1">
      <c r="A36" s="49"/>
      <c r="B36" s="51" t="s">
        <v>41</v>
      </c>
      <c r="C36" s="52"/>
      <c r="D36" s="69"/>
      <c r="E36" s="66">
        <v>1229834</v>
      </c>
      <c r="F36" s="69"/>
      <c r="G36" s="66">
        <v>133405.9</v>
      </c>
      <c r="H36" s="69"/>
      <c r="I36" s="69"/>
      <c r="J36" s="69"/>
      <c r="K36" s="66">
        <v>5495.0427</v>
      </c>
      <c r="L36" s="67">
        <v>4.1190402373508199</v>
      </c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>
      <c r="A37" s="49"/>
      <c r="B37" s="51" t="s">
        <v>42</v>
      </c>
      <c r="C37" s="52"/>
      <c r="D37" s="69"/>
      <c r="E37" s="66">
        <v>554342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>
      <c r="A38" s="49"/>
      <c r="B38" s="51" t="s">
        <v>43</v>
      </c>
      <c r="C38" s="52"/>
      <c r="D38" s="69"/>
      <c r="E38" s="66">
        <v>656771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>
      <c r="A39" s="49"/>
      <c r="B39" s="51" t="s">
        <v>33</v>
      </c>
      <c r="C39" s="52"/>
      <c r="D39" s="66">
        <v>1075906.8492999999</v>
      </c>
      <c r="E39" s="66">
        <v>1713706</v>
      </c>
      <c r="F39" s="67">
        <v>62.782463812345902</v>
      </c>
      <c r="G39" s="66">
        <v>1553539.7346000001</v>
      </c>
      <c r="H39" s="67">
        <v>-30.744812936695102</v>
      </c>
      <c r="I39" s="66">
        <v>60368.819000000003</v>
      </c>
      <c r="J39" s="67">
        <v>5.6109707861119</v>
      </c>
      <c r="K39" s="66">
        <v>72183.4951</v>
      </c>
      <c r="L39" s="67">
        <v>4.6463887271338802</v>
      </c>
      <c r="M39" s="67">
        <v>-0.16367558932457399</v>
      </c>
      <c r="N39" s="66">
        <v>1075906.8492999999</v>
      </c>
      <c r="O39" s="66">
        <v>103025499.74680001</v>
      </c>
      <c r="P39" s="66">
        <v>1286</v>
      </c>
      <c r="Q39" s="66">
        <v>684</v>
      </c>
      <c r="R39" s="67">
        <v>88.011695906432706</v>
      </c>
      <c r="S39" s="66">
        <v>836.63052045101097</v>
      </c>
      <c r="T39" s="66">
        <v>845.00549853801203</v>
      </c>
      <c r="U39" s="68">
        <v>-1.0010366442866501</v>
      </c>
      <c r="V39" s="35"/>
      <c r="W39" s="35"/>
    </row>
    <row r="40" spans="1:23" ht="12" thickBot="1">
      <c r="A40" s="49"/>
      <c r="B40" s="51" t="s">
        <v>34</v>
      </c>
      <c r="C40" s="52"/>
      <c r="D40" s="66">
        <v>2023432.2272999999</v>
      </c>
      <c r="E40" s="66">
        <v>1954381</v>
      </c>
      <c r="F40" s="67">
        <v>103.53315076743</v>
      </c>
      <c r="G40" s="66">
        <v>1035986.0717</v>
      </c>
      <c r="H40" s="67">
        <v>95.314616921408202</v>
      </c>
      <c r="I40" s="66">
        <v>91988.936900000001</v>
      </c>
      <c r="J40" s="67">
        <v>4.5461832454228999</v>
      </c>
      <c r="K40" s="66">
        <v>101159.194</v>
      </c>
      <c r="L40" s="67">
        <v>9.7645322426008097</v>
      </c>
      <c r="M40" s="67">
        <v>-9.0651741452191001E-2</v>
      </c>
      <c r="N40" s="66">
        <v>2023432.2272999999</v>
      </c>
      <c r="O40" s="66">
        <v>136333169.11629999</v>
      </c>
      <c r="P40" s="66">
        <v>5169</v>
      </c>
      <c r="Q40" s="66">
        <v>3275</v>
      </c>
      <c r="R40" s="67">
        <v>57.832061068702302</v>
      </c>
      <c r="S40" s="66">
        <v>391.45525774811398</v>
      </c>
      <c r="T40" s="66">
        <v>496.19020287022897</v>
      </c>
      <c r="U40" s="68">
        <v>-26.7552786810461</v>
      </c>
      <c r="V40" s="35"/>
      <c r="W40" s="35"/>
    </row>
    <row r="41" spans="1:23" ht="12" thickBot="1">
      <c r="A41" s="49"/>
      <c r="B41" s="51" t="s">
        <v>44</v>
      </c>
      <c r="C41" s="52"/>
      <c r="D41" s="69"/>
      <c r="E41" s="66">
        <v>641131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>
      <c r="A42" s="49"/>
      <c r="B42" s="51" t="s">
        <v>45</v>
      </c>
      <c r="C42" s="52"/>
      <c r="D42" s="69"/>
      <c r="E42" s="66">
        <v>273651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>
      <c r="A43" s="50"/>
      <c r="B43" s="51" t="s">
        <v>35</v>
      </c>
      <c r="C43" s="52"/>
      <c r="D43" s="71">
        <v>37167.753499999999</v>
      </c>
      <c r="E43" s="72"/>
      <c r="F43" s="72"/>
      <c r="G43" s="71">
        <v>63567.148999999998</v>
      </c>
      <c r="H43" s="73">
        <v>-41.529934746640897</v>
      </c>
      <c r="I43" s="71">
        <v>3527.8789000000002</v>
      </c>
      <c r="J43" s="73">
        <v>9.4917732921361502</v>
      </c>
      <c r="K43" s="71">
        <v>6067.0436</v>
      </c>
      <c r="L43" s="73">
        <v>9.5443066040290692</v>
      </c>
      <c r="M43" s="73">
        <v>-0.41851762858602198</v>
      </c>
      <c r="N43" s="71">
        <v>37167.753499999999</v>
      </c>
      <c r="O43" s="71">
        <v>14008001.909299999</v>
      </c>
      <c r="P43" s="71">
        <v>83</v>
      </c>
      <c r="Q43" s="71">
        <v>70</v>
      </c>
      <c r="R43" s="73">
        <v>18.571428571428601</v>
      </c>
      <c r="S43" s="71">
        <v>447.80425903614503</v>
      </c>
      <c r="T43" s="71">
        <v>554.36805571428602</v>
      </c>
      <c r="U43" s="74">
        <v>-23.796959168613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1" t="s">
        <v>53</v>
      </c>
      <c r="B1" s="32" t="s">
        <v>36</v>
      </c>
      <c r="C1" s="31" t="s">
        <v>37</v>
      </c>
      <c r="D1" s="31" t="s">
        <v>38</v>
      </c>
      <c r="E1" s="31" t="s">
        <v>39</v>
      </c>
      <c r="F1" s="31" t="s">
        <v>46</v>
      </c>
      <c r="G1" s="31" t="s">
        <v>39</v>
      </c>
      <c r="H1" s="31" t="s">
        <v>47</v>
      </c>
    </row>
    <row r="2" spans="1:8" ht="14.25">
      <c r="A2" s="33">
        <v>1</v>
      </c>
      <c r="B2" s="34">
        <v>12</v>
      </c>
      <c r="C2" s="33">
        <v>94579</v>
      </c>
      <c r="D2" s="33">
        <v>1125639.52310684</v>
      </c>
      <c r="E2" s="33">
        <v>958295.768377778</v>
      </c>
      <c r="F2" s="33">
        <v>167343.75472905999</v>
      </c>
      <c r="G2" s="33">
        <v>958295.768377778</v>
      </c>
      <c r="H2" s="33">
        <v>0.14866549307648699</v>
      </c>
    </row>
    <row r="3" spans="1:8" ht="14.25">
      <c r="A3" s="33">
        <v>2</v>
      </c>
      <c r="B3" s="34">
        <v>13</v>
      </c>
      <c r="C3" s="33">
        <v>20526.142</v>
      </c>
      <c r="D3" s="33">
        <v>168919.049294047</v>
      </c>
      <c r="E3" s="33">
        <v>130375.66540655799</v>
      </c>
      <c r="F3" s="33">
        <v>38543.383887489603</v>
      </c>
      <c r="G3" s="33">
        <v>130375.66540655799</v>
      </c>
      <c r="H3" s="33">
        <v>0.228176656502458</v>
      </c>
    </row>
    <row r="4" spans="1:8" ht="14.25">
      <c r="A4" s="33">
        <v>3</v>
      </c>
      <c r="B4" s="34">
        <v>14</v>
      </c>
      <c r="C4" s="33">
        <v>180579</v>
      </c>
      <c r="D4" s="33">
        <v>289393.285705983</v>
      </c>
      <c r="E4" s="33">
        <v>246663.06289487201</v>
      </c>
      <c r="F4" s="33">
        <v>42730.222811111104</v>
      </c>
      <c r="G4" s="33">
        <v>246663.06289487201</v>
      </c>
      <c r="H4" s="33">
        <v>0.14765450658908499</v>
      </c>
    </row>
    <row r="5" spans="1:8" ht="14.25">
      <c r="A5" s="33">
        <v>4</v>
      </c>
      <c r="B5" s="34">
        <v>15</v>
      </c>
      <c r="C5" s="33">
        <v>4471</v>
      </c>
      <c r="D5" s="33">
        <v>65805.840886324804</v>
      </c>
      <c r="E5" s="33">
        <v>52636.3474931624</v>
      </c>
      <c r="F5" s="33">
        <v>13169.4933931624</v>
      </c>
      <c r="G5" s="33">
        <v>52636.3474931624</v>
      </c>
      <c r="H5" s="33">
        <v>0.20012651180784699</v>
      </c>
    </row>
    <row r="6" spans="1:8" ht="14.25">
      <c r="A6" s="33">
        <v>5</v>
      </c>
      <c r="B6" s="34">
        <v>16</v>
      </c>
      <c r="C6" s="33">
        <v>6617</v>
      </c>
      <c r="D6" s="33">
        <v>546399.63088376098</v>
      </c>
      <c r="E6" s="33">
        <v>515156.76109230798</v>
      </c>
      <c r="F6" s="33">
        <v>31242.869791452998</v>
      </c>
      <c r="G6" s="33">
        <v>515156.76109230798</v>
      </c>
      <c r="H6" s="33">
        <v>5.71795221400863E-2</v>
      </c>
    </row>
    <row r="7" spans="1:8" ht="14.25">
      <c r="A7" s="33">
        <v>6</v>
      </c>
      <c r="B7" s="34">
        <v>17</v>
      </c>
      <c r="C7" s="33">
        <v>32114.754000000001</v>
      </c>
      <c r="D7" s="33">
        <v>515511.26930256397</v>
      </c>
      <c r="E7" s="33">
        <v>410567.17427606799</v>
      </c>
      <c r="F7" s="33">
        <v>104944.095026496</v>
      </c>
      <c r="G7" s="33">
        <v>410567.17427606799</v>
      </c>
      <c r="H7" s="33">
        <v>0.203572843651846</v>
      </c>
    </row>
    <row r="8" spans="1:8" ht="14.25">
      <c r="A8" s="33">
        <v>7</v>
      </c>
      <c r="B8" s="34">
        <v>18</v>
      </c>
      <c r="C8" s="33">
        <v>113214</v>
      </c>
      <c r="D8" s="33">
        <v>328662.22577692301</v>
      </c>
      <c r="E8" s="33">
        <v>267834.04764957301</v>
      </c>
      <c r="F8" s="33">
        <v>60828.178127350402</v>
      </c>
      <c r="G8" s="33">
        <v>267834.04764957301</v>
      </c>
      <c r="H8" s="33">
        <v>0.185078093424211</v>
      </c>
    </row>
    <row r="9" spans="1:8" ht="14.25">
      <c r="A9" s="33">
        <v>8</v>
      </c>
      <c r="B9" s="34">
        <v>19</v>
      </c>
      <c r="C9" s="33">
        <v>144915</v>
      </c>
      <c r="D9" s="33">
        <v>392200.31027435901</v>
      </c>
      <c r="E9" s="33">
        <v>351461.54325812001</v>
      </c>
      <c r="F9" s="33">
        <v>40738.767016239297</v>
      </c>
      <c r="G9" s="33">
        <v>351461.54325812001</v>
      </c>
      <c r="H9" s="33">
        <v>0.10387234774939599</v>
      </c>
    </row>
    <row r="10" spans="1:8" ht="14.25">
      <c r="A10" s="33">
        <v>9</v>
      </c>
      <c r="B10" s="34">
        <v>21</v>
      </c>
      <c r="C10" s="33">
        <v>418846</v>
      </c>
      <c r="D10" s="33">
        <v>1729137.7967999999</v>
      </c>
      <c r="E10" s="33">
        <v>1715350.9669000001</v>
      </c>
      <c r="F10" s="33">
        <v>13786.829900000001</v>
      </c>
      <c r="G10" s="33">
        <v>1715350.9669000001</v>
      </c>
      <c r="H10" s="33">
        <v>7.9732395680172895E-3</v>
      </c>
    </row>
    <row r="11" spans="1:8" ht="14.25">
      <c r="A11" s="33">
        <v>10</v>
      </c>
      <c r="B11" s="34">
        <v>22</v>
      </c>
      <c r="C11" s="33">
        <v>76909.127999999997</v>
      </c>
      <c r="D11" s="33">
        <v>1131825.3463974399</v>
      </c>
      <c r="E11" s="33">
        <v>1114215.87111282</v>
      </c>
      <c r="F11" s="33">
        <v>17609.475284615401</v>
      </c>
      <c r="G11" s="33">
        <v>1114215.87111282</v>
      </c>
      <c r="H11" s="33">
        <v>1.5558474053144099E-2</v>
      </c>
    </row>
    <row r="12" spans="1:8" ht="14.25">
      <c r="A12" s="33">
        <v>11</v>
      </c>
      <c r="B12" s="34">
        <v>23</v>
      </c>
      <c r="C12" s="33">
        <v>426594.40899999999</v>
      </c>
      <c r="D12" s="33">
        <v>3225848.2851692298</v>
      </c>
      <c r="E12" s="33">
        <v>2815997.0476829102</v>
      </c>
      <c r="F12" s="33">
        <v>409851.23748632497</v>
      </c>
      <c r="G12" s="33">
        <v>2815997.0476829102</v>
      </c>
      <c r="H12" s="33">
        <v>0.127052235956231</v>
      </c>
    </row>
    <row r="13" spans="1:8" ht="14.25">
      <c r="A13" s="33">
        <v>12</v>
      </c>
      <c r="B13" s="34">
        <v>24</v>
      </c>
      <c r="C13" s="33">
        <v>50967.125999999997</v>
      </c>
      <c r="D13" s="33">
        <v>1744895.85801709</v>
      </c>
      <c r="E13" s="33">
        <v>1732961.4850222201</v>
      </c>
      <c r="F13" s="33">
        <v>11934.372994871799</v>
      </c>
      <c r="G13" s="33">
        <v>1732961.4850222201</v>
      </c>
      <c r="H13" s="33">
        <v>6.8395904202753202E-3</v>
      </c>
    </row>
    <row r="14" spans="1:8" ht="14.25">
      <c r="A14" s="33">
        <v>13</v>
      </c>
      <c r="B14" s="34">
        <v>25</v>
      </c>
      <c r="C14" s="33">
        <v>120370</v>
      </c>
      <c r="D14" s="33">
        <v>2006369.5119</v>
      </c>
      <c r="E14" s="33">
        <v>1906548.4172</v>
      </c>
      <c r="F14" s="33">
        <v>99821.094700000001</v>
      </c>
      <c r="G14" s="33">
        <v>1906548.4172</v>
      </c>
      <c r="H14" s="33">
        <v>4.9752099056504802E-2</v>
      </c>
    </row>
    <row r="15" spans="1:8" ht="14.25">
      <c r="A15" s="33">
        <v>14</v>
      </c>
      <c r="B15" s="34">
        <v>26</v>
      </c>
      <c r="C15" s="33">
        <v>111586</v>
      </c>
      <c r="D15" s="33">
        <v>589309.55029923597</v>
      </c>
      <c r="E15" s="33">
        <v>522791.626374427</v>
      </c>
      <c r="F15" s="33">
        <v>66517.923924809002</v>
      </c>
      <c r="G15" s="33">
        <v>522791.626374427</v>
      </c>
      <c r="H15" s="33">
        <v>0.112874335552568</v>
      </c>
    </row>
    <row r="16" spans="1:8" ht="14.25">
      <c r="A16" s="33">
        <v>15</v>
      </c>
      <c r="B16" s="34">
        <v>27</v>
      </c>
      <c r="C16" s="33">
        <v>284899.97600000002</v>
      </c>
      <c r="D16" s="33">
        <v>1718720.8721575199</v>
      </c>
      <c r="E16" s="33">
        <v>1507193.8810238901</v>
      </c>
      <c r="F16" s="33">
        <v>211526.99113362801</v>
      </c>
      <c r="G16" s="33">
        <v>1507193.8810238901</v>
      </c>
      <c r="H16" s="33">
        <v>0.123072335107036</v>
      </c>
    </row>
    <row r="17" spans="1:8" ht="14.25">
      <c r="A17" s="33">
        <v>16</v>
      </c>
      <c r="B17" s="34">
        <v>29</v>
      </c>
      <c r="C17" s="33">
        <v>422439</v>
      </c>
      <c r="D17" s="33">
        <v>5604020.6802205099</v>
      </c>
      <c r="E17" s="33">
        <v>5268783.3606794896</v>
      </c>
      <c r="F17" s="33">
        <v>335237.31954102602</v>
      </c>
      <c r="G17" s="33">
        <v>5268783.3606794896</v>
      </c>
      <c r="H17" s="33">
        <v>5.9820856965116402E-2</v>
      </c>
    </row>
    <row r="18" spans="1:8" ht="14.25">
      <c r="A18" s="33">
        <v>17</v>
      </c>
      <c r="B18" s="34">
        <v>31</v>
      </c>
      <c r="C18" s="33">
        <v>95302.381999999998</v>
      </c>
      <c r="D18" s="33">
        <v>633157.85596591001</v>
      </c>
      <c r="E18" s="33">
        <v>538664.94394784095</v>
      </c>
      <c r="F18" s="33">
        <v>94492.912018069299</v>
      </c>
      <c r="G18" s="33">
        <v>538664.94394784095</v>
      </c>
      <c r="H18" s="33">
        <v>0.14924068481139899</v>
      </c>
    </row>
    <row r="19" spans="1:8" ht="14.25">
      <c r="A19" s="33">
        <v>18</v>
      </c>
      <c r="B19" s="34">
        <v>32</v>
      </c>
      <c r="C19" s="33">
        <v>25315.734</v>
      </c>
      <c r="D19" s="33">
        <v>458375.829878474</v>
      </c>
      <c r="E19" s="33">
        <v>414014.71467071603</v>
      </c>
      <c r="F19" s="33">
        <v>44361.115207757299</v>
      </c>
      <c r="G19" s="33">
        <v>414014.71467071603</v>
      </c>
      <c r="H19" s="33">
        <v>9.6778914410732497E-2</v>
      </c>
    </row>
    <row r="20" spans="1:8" ht="14.25">
      <c r="A20" s="33">
        <v>19</v>
      </c>
      <c r="B20" s="34">
        <v>33</v>
      </c>
      <c r="C20" s="33">
        <v>51069.377999999997</v>
      </c>
      <c r="D20" s="33">
        <v>682440.31999888795</v>
      </c>
      <c r="E20" s="33">
        <v>545951.52960955806</v>
      </c>
      <c r="F20" s="33">
        <v>136488.79038933001</v>
      </c>
      <c r="G20" s="33">
        <v>545951.52960955806</v>
      </c>
      <c r="H20" s="33">
        <v>0.20000106440011101</v>
      </c>
    </row>
    <row r="21" spans="1:8" ht="14.25">
      <c r="A21" s="33">
        <v>20</v>
      </c>
      <c r="B21" s="34">
        <v>34</v>
      </c>
      <c r="C21" s="33">
        <v>75127.112999999998</v>
      </c>
      <c r="D21" s="33">
        <v>379637.28064526903</v>
      </c>
      <c r="E21" s="33">
        <v>276341.94715133298</v>
      </c>
      <c r="F21" s="33">
        <v>103295.33349393601</v>
      </c>
      <c r="G21" s="33">
        <v>276341.94715133298</v>
      </c>
      <c r="H21" s="33">
        <v>0.27208954114929101</v>
      </c>
    </row>
    <row r="22" spans="1:8" ht="14.25">
      <c r="A22" s="33">
        <v>21</v>
      </c>
      <c r="B22" s="34">
        <v>35</v>
      </c>
      <c r="C22" s="33">
        <v>62234.826000000001</v>
      </c>
      <c r="D22" s="33">
        <v>1457054.1588938499</v>
      </c>
      <c r="E22" s="33">
        <v>1393272.48615254</v>
      </c>
      <c r="F22" s="33">
        <v>63781.672741309398</v>
      </c>
      <c r="G22" s="33">
        <v>1393272.48615254</v>
      </c>
      <c r="H22" s="33">
        <v>4.3774400801772799E-2</v>
      </c>
    </row>
    <row r="23" spans="1:8" ht="14.25">
      <c r="A23" s="33">
        <v>22</v>
      </c>
      <c r="B23" s="34">
        <v>36</v>
      </c>
      <c r="C23" s="33">
        <v>143199.08100000001</v>
      </c>
      <c r="D23" s="33">
        <v>816161.90921238903</v>
      </c>
      <c r="E23" s="33">
        <v>709936.37437958806</v>
      </c>
      <c r="F23" s="33">
        <v>106225.534832801</v>
      </c>
      <c r="G23" s="33">
        <v>709936.37437958806</v>
      </c>
      <c r="H23" s="33">
        <v>0.13015252688686599</v>
      </c>
    </row>
    <row r="24" spans="1:8" ht="14.25">
      <c r="A24" s="33">
        <v>23</v>
      </c>
      <c r="B24" s="34">
        <v>37</v>
      </c>
      <c r="C24" s="33">
        <v>235963.48</v>
      </c>
      <c r="D24" s="33">
        <v>2022738.09043274</v>
      </c>
      <c r="E24" s="33">
        <v>1778222.05768493</v>
      </c>
      <c r="F24" s="33">
        <v>244516.03274780899</v>
      </c>
      <c r="G24" s="33">
        <v>1778222.05768493</v>
      </c>
      <c r="H24" s="33">
        <v>0.120883684301163</v>
      </c>
    </row>
    <row r="25" spans="1:8" ht="14.25">
      <c r="A25" s="33">
        <v>24</v>
      </c>
      <c r="B25" s="34">
        <v>38</v>
      </c>
      <c r="C25" s="33">
        <v>334022.86599999998</v>
      </c>
      <c r="D25" s="33">
        <v>1771624.39124513</v>
      </c>
      <c r="E25" s="33">
        <v>1792031.08091062</v>
      </c>
      <c r="F25" s="33">
        <v>-20406.689665486701</v>
      </c>
      <c r="G25" s="33">
        <v>1792031.08091062</v>
      </c>
      <c r="H25" s="33">
        <v>-1.1518632147045901E-2</v>
      </c>
    </row>
    <row r="26" spans="1:8" ht="14.25">
      <c r="A26" s="33">
        <v>25</v>
      </c>
      <c r="B26" s="34">
        <v>39</v>
      </c>
      <c r="C26" s="33">
        <v>108530.966</v>
      </c>
      <c r="D26" s="33">
        <v>206126.63126951799</v>
      </c>
      <c r="E26" s="33">
        <v>159893.132997921</v>
      </c>
      <c r="F26" s="33">
        <v>46233.498271596902</v>
      </c>
      <c r="G26" s="33">
        <v>159893.132997921</v>
      </c>
      <c r="H26" s="33">
        <v>0.22429657917974199</v>
      </c>
    </row>
    <row r="27" spans="1:8" ht="14.25">
      <c r="A27" s="33">
        <v>26</v>
      </c>
      <c r="B27" s="34">
        <v>40</v>
      </c>
      <c r="C27" s="33">
        <v>12</v>
      </c>
      <c r="D27" s="33">
        <v>47.777900000000002</v>
      </c>
      <c r="E27" s="33">
        <v>38.938800000000001</v>
      </c>
      <c r="F27" s="33">
        <v>8.8391000000000002</v>
      </c>
      <c r="G27" s="33">
        <v>38.938800000000001</v>
      </c>
      <c r="H27" s="33">
        <v>0.18500394533874401</v>
      </c>
    </row>
    <row r="28" spans="1:8" ht="14.25">
      <c r="A28" s="33">
        <v>27</v>
      </c>
      <c r="B28" s="34">
        <v>42</v>
      </c>
      <c r="C28" s="33">
        <v>21636.11</v>
      </c>
      <c r="D28" s="33">
        <v>340117.52169999998</v>
      </c>
      <c r="E28" s="33">
        <v>295691.71789999999</v>
      </c>
      <c r="F28" s="33">
        <v>44425.803800000002</v>
      </c>
      <c r="G28" s="33">
        <v>295691.71789999999</v>
      </c>
      <c r="H28" s="33">
        <v>0.130618980104135</v>
      </c>
    </row>
    <row r="29" spans="1:8" ht="14.25">
      <c r="A29" s="33">
        <v>28</v>
      </c>
      <c r="B29" s="34">
        <v>75</v>
      </c>
      <c r="C29" s="33">
        <v>1488</v>
      </c>
      <c r="D29" s="33">
        <v>1075906.84615385</v>
      </c>
      <c r="E29" s="33">
        <v>1015538.03128205</v>
      </c>
      <c r="F29" s="33">
        <v>60368.814871794901</v>
      </c>
      <c r="G29" s="33">
        <v>1015538.03128205</v>
      </c>
      <c r="H29" s="33">
        <v>5.6109704188240302E-2</v>
      </c>
    </row>
    <row r="30" spans="1:8" ht="14.25">
      <c r="A30" s="33">
        <v>29</v>
      </c>
      <c r="B30" s="34">
        <v>76</v>
      </c>
      <c r="C30" s="33">
        <v>5668</v>
      </c>
      <c r="D30" s="33">
        <v>2023432.2060461501</v>
      </c>
      <c r="E30" s="33">
        <v>1931443.3072965799</v>
      </c>
      <c r="F30" s="33">
        <v>91988.898749572603</v>
      </c>
      <c r="G30" s="33">
        <v>1931443.3072965799</v>
      </c>
      <c r="H30" s="33">
        <v>4.54618140774391E-2</v>
      </c>
    </row>
    <row r="31" spans="1:8" ht="14.25">
      <c r="A31" s="33">
        <v>30</v>
      </c>
      <c r="B31" s="34">
        <v>99</v>
      </c>
      <c r="C31" s="33">
        <v>88</v>
      </c>
      <c r="D31" s="33">
        <v>37167.753346947997</v>
      </c>
      <c r="E31" s="33">
        <v>33639.8758036457</v>
      </c>
      <c r="F31" s="33">
        <v>3527.8775433023202</v>
      </c>
      <c r="G31" s="33">
        <v>33639.8758036457</v>
      </c>
      <c r="H31" s="33">
        <v>9.4917696810211102E-2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2013-10-02T01:40:29Z</dcterms:modified>
</cp:coreProperties>
</file>