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<sst xmlns="http://schemas.openxmlformats.org/spreadsheetml/2006/main" count="114" uniqueCount="71">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</sst>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13929303.2092</v>
      </c>
      <c r="F3" s="25">
        <f>RA!I7</f>
        <v>1503409.7012</v>
      </c>
      <c r="G3" s="16">
        <f>E3-F3</f>
        <v>12425893.508000001</v>
      </c>
      <c r="H3" s="27">
        <f>RA!J7</f>
        <v>10.7931436240618</v>
      </c>
      <c r="I3" s="20">
        <f>SUM(I4:I39)</f>
        <v>13929306.733682411</v>
      </c>
      <c r="J3" s="21">
        <f>SUM(J4:J39)</f>
        <v>12425893.602434937</v>
      </c>
      <c r="K3" s="22">
        <f>E3-I3</f>
        <v>-3.5244824104011059</v>
      </c>
      <c r="L3" s="22">
        <f>G3-J3</f>
        <v>-9.4434935599565506E-2</v>
      </c>
    </row>
    <row r="4" spans="1:12">
      <c r="A4" s="59">
        <f>RA!A8</f>
        <v>41562</v>
      </c>
      <c r="B4" s="12">
        <v>12</v>
      </c>
      <c r="C4" s="56" t="s">
        <v>6</v>
      </c>
      <c r="D4" s="56"/>
      <c r="E4" s="15">
        <f>RA!D8</f>
        <v>553335.7622</v>
      </c>
      <c r="F4" s="25">
        <f>RA!I8</f>
        <v>122913.43090000001</v>
      </c>
      <c r="G4" s="16">
        <f t="shared" ref="G4:G39" si="0">E4-F4</f>
        <v>430422.33129999996</v>
      </c>
      <c r="H4" s="27">
        <f>RA!J8</f>
        <v>22.213173139453399</v>
      </c>
      <c r="I4" s="20">
        <f>VLOOKUP(B4,RMS!B:D,3,FALSE)</f>
        <v>553336.16044188</v>
      </c>
      <c r="J4" s="21">
        <f>VLOOKUP(B4,RMS!B:E,4,FALSE)</f>
        <v>430422.32891880302</v>
      </c>
      <c r="K4" s="22">
        <f t="shared" ref="K4:K39" si="1">E4-I4</f>
        <v>-0.39824188000056893</v>
      </c>
      <c r="L4" s="22">
        <f t="shared" ref="L4:L39" si="2">G4-J4</f>
        <v>2.3811969440430403E-3</v>
      </c>
    </row>
    <row r="5" spans="1:12">
      <c r="A5" s="59"/>
      <c r="B5" s="12">
        <v>13</v>
      </c>
      <c r="C5" s="56" t="s">
        <v>7</v>
      </c>
      <c r="D5" s="56"/>
      <c r="E5" s="15">
        <f>RA!D9</f>
        <v>73807.371100000004</v>
      </c>
      <c r="F5" s="25">
        <f>RA!I9</f>
        <v>13098.999100000001</v>
      </c>
      <c r="G5" s="16">
        <f t="shared" si="0"/>
        <v>60708.372000000003</v>
      </c>
      <c r="H5" s="27">
        <f>RA!J9</f>
        <v>17.747548659133901</v>
      </c>
      <c r="I5" s="20">
        <f>VLOOKUP(B5,RMS!B:D,3,FALSE)</f>
        <v>73807.374949814694</v>
      </c>
      <c r="J5" s="21">
        <f>VLOOKUP(B5,RMS!B:E,4,FALSE)</f>
        <v>60708.375281287299</v>
      </c>
      <c r="K5" s="22">
        <f t="shared" si="1"/>
        <v>-3.8498146896017715E-3</v>
      </c>
      <c r="L5" s="22">
        <f t="shared" si="2"/>
        <v>-3.2812872959766537E-3</v>
      </c>
    </row>
    <row r="6" spans="1:12">
      <c r="A6" s="59"/>
      <c r="B6" s="12">
        <v>14</v>
      </c>
      <c r="C6" s="56" t="s">
        <v>8</v>
      </c>
      <c r="D6" s="56"/>
      <c r="E6" s="15">
        <f>RA!D10</f>
        <v>95870.828500000003</v>
      </c>
      <c r="F6" s="25">
        <f>RA!I10</f>
        <v>17385.0975</v>
      </c>
      <c r="G6" s="16">
        <f t="shared" si="0"/>
        <v>78485.731</v>
      </c>
      <c r="H6" s="27">
        <f>RA!J10</f>
        <v>18.133876354265599</v>
      </c>
      <c r="I6" s="20">
        <f>VLOOKUP(B6,RMS!B:D,3,FALSE)</f>
        <v>95872.647191452998</v>
      </c>
      <c r="J6" s="21">
        <f>VLOOKUP(B6,RMS!B:E,4,FALSE)</f>
        <v>78485.731026495705</v>
      </c>
      <c r="K6" s="22">
        <f t="shared" si="1"/>
        <v>-1.8186914529942442</v>
      </c>
      <c r="L6" s="22">
        <f t="shared" si="2"/>
        <v>-2.6495705242268741E-5</v>
      </c>
    </row>
    <row r="7" spans="1:12">
      <c r="A7" s="59"/>
      <c r="B7" s="12">
        <v>15</v>
      </c>
      <c r="C7" s="56" t="s">
        <v>9</v>
      </c>
      <c r="D7" s="56"/>
      <c r="E7" s="15">
        <f>RA!D11</f>
        <v>46810.579599999997</v>
      </c>
      <c r="F7" s="25">
        <f>RA!I11</f>
        <v>6825.3678</v>
      </c>
      <c r="G7" s="16">
        <f t="shared" si="0"/>
        <v>39985.211799999997</v>
      </c>
      <c r="H7" s="27">
        <f>RA!J11</f>
        <v>14.5808230923934</v>
      </c>
      <c r="I7" s="20">
        <f>VLOOKUP(B7,RMS!B:D,3,FALSE)</f>
        <v>46810.592760683801</v>
      </c>
      <c r="J7" s="21">
        <f>VLOOKUP(B7,RMS!B:E,4,FALSE)</f>
        <v>39985.211733333301</v>
      </c>
      <c r="K7" s="22">
        <f t="shared" si="1"/>
        <v>-1.3160683804017026E-2</v>
      </c>
      <c r="L7" s="22">
        <f t="shared" si="2"/>
        <v>6.6666696511674672E-5</v>
      </c>
    </row>
    <row r="8" spans="1:12">
      <c r="A8" s="59"/>
      <c r="B8" s="12">
        <v>16</v>
      </c>
      <c r="C8" s="56" t="s">
        <v>10</v>
      </c>
      <c r="D8" s="56"/>
      <c r="E8" s="15">
        <f>RA!D12</f>
        <v>211080.45120000001</v>
      </c>
      <c r="F8" s="25">
        <f>RA!I12</f>
        <v>8913.6193000000003</v>
      </c>
      <c r="G8" s="16">
        <f t="shared" si="0"/>
        <v>202166.83190000002</v>
      </c>
      <c r="H8" s="27">
        <f>RA!J12</f>
        <v>4.2228540110302699</v>
      </c>
      <c r="I8" s="20">
        <f>VLOOKUP(B8,RMS!B:D,3,FALSE)</f>
        <v>211080.45610341901</v>
      </c>
      <c r="J8" s="21">
        <f>VLOOKUP(B8,RMS!B:E,4,FALSE)</f>
        <v>202166.83301111101</v>
      </c>
      <c r="K8" s="22">
        <f t="shared" si="1"/>
        <v>-4.903419001493603E-3</v>
      </c>
      <c r="L8" s="22">
        <f t="shared" si="2"/>
        <v>-1.1111109924968332E-3</v>
      </c>
    </row>
    <row r="9" spans="1:12">
      <c r="A9" s="59"/>
      <c r="B9" s="12">
        <v>17</v>
      </c>
      <c r="C9" s="56" t="s">
        <v>11</v>
      </c>
      <c r="D9" s="56"/>
      <c r="E9" s="15">
        <f>RA!D13</f>
        <v>273420.34250000003</v>
      </c>
      <c r="F9" s="25">
        <f>RA!I13</f>
        <v>60452.842199999999</v>
      </c>
      <c r="G9" s="16">
        <f t="shared" si="0"/>
        <v>212967.50030000001</v>
      </c>
      <c r="H9" s="27">
        <f>RA!J13</f>
        <v>22.1098553411402</v>
      </c>
      <c r="I9" s="20">
        <f>VLOOKUP(B9,RMS!B:D,3,FALSE)</f>
        <v>273420.47747435898</v>
      </c>
      <c r="J9" s="21">
        <f>VLOOKUP(B9,RMS!B:E,4,FALSE)</f>
        <v>212967.50071025599</v>
      </c>
      <c r="K9" s="22">
        <f t="shared" si="1"/>
        <v>-0.13497435895260423</v>
      </c>
      <c r="L9" s="22">
        <f t="shared" si="2"/>
        <v>-4.1025597602128983E-4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141379.68969999999</v>
      </c>
      <c r="F10" s="25">
        <f>RA!I14</f>
        <v>28106.3495</v>
      </c>
      <c r="G10" s="16">
        <f t="shared" si="0"/>
        <v>113273.34019999999</v>
      </c>
      <c r="H10" s="27">
        <f>RA!J14</f>
        <v>19.880047522837401</v>
      </c>
      <c r="I10" s="20">
        <f>VLOOKUP(B10,RMS!B:D,3,FALSE)</f>
        <v>141379.67453162401</v>
      </c>
      <c r="J10" s="21">
        <f>VLOOKUP(B10,RMS!B:E,4,FALSE)</f>
        <v>113273.34063333301</v>
      </c>
      <c r="K10" s="22">
        <f t="shared" si="1"/>
        <v>1.5168375975918025E-2</v>
      </c>
      <c r="L10" s="22">
        <f t="shared" si="2"/>
        <v>-4.3333301437087357E-4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76095.294099999999</v>
      </c>
      <c r="F11" s="25">
        <f>RA!I15</f>
        <v>18003.817500000001</v>
      </c>
      <c r="G11" s="16">
        <f t="shared" si="0"/>
        <v>58091.476599999995</v>
      </c>
      <c r="H11" s="27">
        <f>RA!J15</f>
        <v>23.659567536910298</v>
      </c>
      <c r="I11" s="20">
        <f>VLOOKUP(B11,RMS!B:D,3,FALSE)</f>
        <v>76095.324978632503</v>
      </c>
      <c r="J11" s="21">
        <f>VLOOKUP(B11,RMS!B:E,4,FALSE)</f>
        <v>58091.475425641001</v>
      </c>
      <c r="K11" s="22">
        <f t="shared" si="1"/>
        <v>-3.0878632504027337E-2</v>
      </c>
      <c r="L11" s="22">
        <f t="shared" si="2"/>
        <v>1.1743589930119924E-3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559584.68610000005</v>
      </c>
      <c r="F12" s="25">
        <f>RA!I16</f>
        <v>34183.217199999999</v>
      </c>
      <c r="G12" s="16">
        <f t="shared" si="0"/>
        <v>525401.46890000009</v>
      </c>
      <c r="H12" s="27">
        <f>RA!J16</f>
        <v>6.1086763181884702</v>
      </c>
      <c r="I12" s="20">
        <f>VLOOKUP(B12,RMS!B:D,3,FALSE)</f>
        <v>559584.59829999995</v>
      </c>
      <c r="J12" s="21">
        <f>VLOOKUP(B12,RMS!B:E,4,FALSE)</f>
        <v>525401.46889999998</v>
      </c>
      <c r="K12" s="22">
        <f t="shared" si="1"/>
        <v>8.7800000095739961E-2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879609.18090000004</v>
      </c>
      <c r="F13" s="25">
        <f>RA!I17</f>
        <v>42297.845200000003</v>
      </c>
      <c r="G13" s="16">
        <f t="shared" si="0"/>
        <v>837311.33570000005</v>
      </c>
      <c r="H13" s="27">
        <f>RA!J17</f>
        <v>4.80870892647137</v>
      </c>
      <c r="I13" s="20">
        <f>VLOOKUP(B13,RMS!B:D,3,FALSE)</f>
        <v>879609.21990427398</v>
      </c>
      <c r="J13" s="21">
        <f>VLOOKUP(B13,RMS!B:E,4,FALSE)</f>
        <v>837311.33604529896</v>
      </c>
      <c r="K13" s="22">
        <f t="shared" si="1"/>
        <v>-3.9004273945465684E-2</v>
      </c>
      <c r="L13" s="22">
        <f t="shared" si="2"/>
        <v>-3.4529890399426222E-4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1270791.3607999999</v>
      </c>
      <c r="F14" s="25">
        <f>RA!I18</f>
        <v>198917.54670000001</v>
      </c>
      <c r="G14" s="16">
        <f t="shared" si="0"/>
        <v>1071873.8140999998</v>
      </c>
      <c r="H14" s="27">
        <f>RA!J18</f>
        <v>15.653045246922</v>
      </c>
      <c r="I14" s="20">
        <f>VLOOKUP(B14,RMS!B:D,3,FALSE)</f>
        <v>1270791.5769547001</v>
      </c>
      <c r="J14" s="21">
        <f>VLOOKUP(B14,RMS!B:E,4,FALSE)</f>
        <v>1071873.8262982899</v>
      </c>
      <c r="K14" s="22">
        <f t="shared" si="1"/>
        <v>-0.21615470014512539</v>
      </c>
      <c r="L14" s="22">
        <f t="shared" si="2"/>
        <v>-1.2198290089145303E-2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490244.22869999998</v>
      </c>
      <c r="F15" s="25">
        <f>RA!I19</f>
        <v>59911.562400000003</v>
      </c>
      <c r="G15" s="16">
        <f t="shared" si="0"/>
        <v>430332.66629999998</v>
      </c>
      <c r="H15" s="27">
        <f>RA!J19</f>
        <v>12.2207583266956</v>
      </c>
      <c r="I15" s="20">
        <f>VLOOKUP(B15,RMS!B:D,3,FALSE)</f>
        <v>490244.272251282</v>
      </c>
      <c r="J15" s="21">
        <f>VLOOKUP(B15,RMS!B:E,4,FALSE)</f>
        <v>430332.66491196601</v>
      </c>
      <c r="K15" s="22">
        <f t="shared" si="1"/>
        <v>-4.3551282025873661E-2</v>
      </c>
      <c r="L15" s="22">
        <f t="shared" si="2"/>
        <v>1.3880339683964849E-3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879965.86750000005</v>
      </c>
      <c r="F16" s="25">
        <f>RA!I20</f>
        <v>54374.588100000001</v>
      </c>
      <c r="G16" s="16">
        <f t="shared" si="0"/>
        <v>825591.2794</v>
      </c>
      <c r="H16" s="27">
        <f>RA!J20</f>
        <v>6.1791701369598897</v>
      </c>
      <c r="I16" s="20">
        <f>VLOOKUP(B16,RMS!B:D,3,FALSE)</f>
        <v>879965.98919999995</v>
      </c>
      <c r="J16" s="21">
        <f>VLOOKUP(B16,RMS!B:E,4,FALSE)</f>
        <v>825591.2794</v>
      </c>
      <c r="K16" s="22">
        <f t="shared" si="1"/>
        <v>-0.12169999990146607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324058.02380000002</v>
      </c>
      <c r="F17" s="25">
        <f>RA!I21</f>
        <v>38857.647199999999</v>
      </c>
      <c r="G17" s="16">
        <f t="shared" si="0"/>
        <v>285200.37660000002</v>
      </c>
      <c r="H17" s="27">
        <f>RA!J21</f>
        <v>11.9909535781104</v>
      </c>
      <c r="I17" s="20">
        <f>VLOOKUP(B17,RMS!B:D,3,FALSE)</f>
        <v>324057.87192920398</v>
      </c>
      <c r="J17" s="21">
        <f>VLOOKUP(B17,RMS!B:E,4,FALSE)</f>
        <v>285200.37654690299</v>
      </c>
      <c r="K17" s="22">
        <f t="shared" si="1"/>
        <v>0.1518707960494794</v>
      </c>
      <c r="L17" s="22">
        <f t="shared" si="2"/>
        <v>5.3097028285264969E-5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882423.32860000001</v>
      </c>
      <c r="F18" s="25">
        <f>RA!I22</f>
        <v>108909.0895</v>
      </c>
      <c r="G18" s="16">
        <f t="shared" si="0"/>
        <v>773514.23910000001</v>
      </c>
      <c r="H18" s="27">
        <f>RA!J22</f>
        <v>12.342045588571301</v>
      </c>
      <c r="I18" s="20">
        <f>VLOOKUP(B18,RMS!B:D,3,FALSE)</f>
        <v>882423.46883805306</v>
      </c>
      <c r="J18" s="21">
        <f>VLOOKUP(B18,RMS!B:E,4,FALSE)</f>
        <v>773514.24139734497</v>
      </c>
      <c r="K18" s="22">
        <f t="shared" si="1"/>
        <v>-0.14023805304896086</v>
      </c>
      <c r="L18" s="22">
        <f t="shared" si="2"/>
        <v>-2.2973449667915702E-3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2203843.5603999998</v>
      </c>
      <c r="F19" s="25">
        <f>RA!I23</f>
        <v>187676.3364</v>
      </c>
      <c r="G19" s="16">
        <f t="shared" si="0"/>
        <v>2016167.2239999999</v>
      </c>
      <c r="H19" s="27">
        <f>RA!J23</f>
        <v>8.5158647270742094</v>
      </c>
      <c r="I19" s="20">
        <f>VLOOKUP(B19,RMS!B:D,3,FALSE)</f>
        <v>2203844.5009709401</v>
      </c>
      <c r="J19" s="21">
        <f>VLOOKUP(B19,RMS!B:E,4,FALSE)</f>
        <v>2016167.25221111</v>
      </c>
      <c r="K19" s="22">
        <f t="shared" si="1"/>
        <v>-0.94057094026356936</v>
      </c>
      <c r="L19" s="22">
        <f t="shared" si="2"/>
        <v>-2.8211110038682818E-2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245033.21900000001</v>
      </c>
      <c r="F20" s="25">
        <f>RA!I24</f>
        <v>37780.862399999998</v>
      </c>
      <c r="G20" s="16">
        <f t="shared" si="0"/>
        <v>207252.3566</v>
      </c>
      <c r="H20" s="27">
        <f>RA!J24</f>
        <v>15.418669580470199</v>
      </c>
      <c r="I20" s="20">
        <f>VLOOKUP(B20,RMS!B:D,3,FALSE)</f>
        <v>245033.211043597</v>
      </c>
      <c r="J20" s="21">
        <f>VLOOKUP(B20,RMS!B:E,4,FALSE)</f>
        <v>207252.3458484</v>
      </c>
      <c r="K20" s="22">
        <f t="shared" si="1"/>
        <v>7.9564030165784061E-3</v>
      </c>
      <c r="L20" s="22">
        <f t="shared" si="2"/>
        <v>1.0751599998911843E-2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218898.35879999999</v>
      </c>
      <c r="F21" s="25">
        <f>RA!I25</f>
        <v>20237.951700000001</v>
      </c>
      <c r="G21" s="16">
        <f t="shared" si="0"/>
        <v>198660.40709999998</v>
      </c>
      <c r="H21" s="27">
        <f>RA!J25</f>
        <v>9.2453647487100294</v>
      </c>
      <c r="I21" s="20">
        <f>VLOOKUP(B21,RMS!B:D,3,FALSE)</f>
        <v>218898.357063187</v>
      </c>
      <c r="J21" s="21">
        <f>VLOOKUP(B21,RMS!B:E,4,FALSE)</f>
        <v>198660.404596521</v>
      </c>
      <c r="K21" s="22">
        <f t="shared" si="1"/>
        <v>1.7368129920214415E-3</v>
      </c>
      <c r="L21" s="22">
        <f t="shared" si="2"/>
        <v>2.503478986909613E-3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383443.96879999997</v>
      </c>
      <c r="F22" s="25">
        <f>RA!I26</f>
        <v>88638.434999999998</v>
      </c>
      <c r="G22" s="16">
        <f t="shared" si="0"/>
        <v>294805.53379999998</v>
      </c>
      <c r="H22" s="27">
        <f>RA!J26</f>
        <v>23.116398277797099</v>
      </c>
      <c r="I22" s="20">
        <f>VLOOKUP(B22,RMS!B:D,3,FALSE)</f>
        <v>383444.01253986801</v>
      </c>
      <c r="J22" s="21">
        <f>VLOOKUP(B22,RMS!B:E,4,FALSE)</f>
        <v>294805.54692575301</v>
      </c>
      <c r="K22" s="22">
        <f t="shared" si="1"/>
        <v>-4.3739868036936969E-2</v>
      </c>
      <c r="L22" s="22">
        <f t="shared" si="2"/>
        <v>-1.3125753030180931E-2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211469.08739999999</v>
      </c>
      <c r="F23" s="25">
        <f>RA!I27</f>
        <v>58311.270400000001</v>
      </c>
      <c r="G23" s="16">
        <f t="shared" si="0"/>
        <v>153157.81699999998</v>
      </c>
      <c r="H23" s="27">
        <f>RA!J27</f>
        <v>27.5743708534111</v>
      </c>
      <c r="I23" s="20">
        <f>VLOOKUP(B23,RMS!B:D,3,FALSE)</f>
        <v>211469.037697814</v>
      </c>
      <c r="J23" s="21">
        <f>VLOOKUP(B23,RMS!B:E,4,FALSE)</f>
        <v>153157.81996405899</v>
      </c>
      <c r="K23" s="22">
        <f t="shared" si="1"/>
        <v>4.9702185991918668E-2</v>
      </c>
      <c r="L23" s="22">
        <f t="shared" si="2"/>
        <v>-2.9640590073540807E-3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840919.62479999999</v>
      </c>
      <c r="F24" s="25">
        <f>RA!I28</f>
        <v>38891.213000000003</v>
      </c>
      <c r="G24" s="16">
        <f t="shared" si="0"/>
        <v>802028.4118</v>
      </c>
      <c r="H24" s="27">
        <f>RA!J28</f>
        <v>4.6248430709712203</v>
      </c>
      <c r="I24" s="20">
        <f>VLOOKUP(B24,RMS!B:D,3,FALSE)</f>
        <v>840919.62547168101</v>
      </c>
      <c r="J24" s="21">
        <f>VLOOKUP(B24,RMS!B:E,4,FALSE)</f>
        <v>802028.39634331199</v>
      </c>
      <c r="K24" s="22">
        <f t="shared" si="1"/>
        <v>-6.7168101668357849E-4</v>
      </c>
      <c r="L24" s="22">
        <f t="shared" si="2"/>
        <v>1.5456688008271158E-2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652486.52509999997</v>
      </c>
      <c r="F25" s="25">
        <f>RA!I29</f>
        <v>57566.845200000003</v>
      </c>
      <c r="G25" s="16">
        <f t="shared" si="0"/>
        <v>594919.67989999999</v>
      </c>
      <c r="H25" s="27">
        <f>RA!J29</f>
        <v>8.8226872104641991</v>
      </c>
      <c r="I25" s="20">
        <f>VLOOKUP(B25,RMS!B:D,3,FALSE)</f>
        <v>652486.52569646004</v>
      </c>
      <c r="J25" s="21">
        <f>VLOOKUP(B25,RMS!B:E,4,FALSE)</f>
        <v>594919.63262948301</v>
      </c>
      <c r="K25" s="22">
        <f t="shared" si="1"/>
        <v>-5.9646007139235735E-4</v>
      </c>
      <c r="L25" s="22">
        <f t="shared" si="2"/>
        <v>4.7270516981370747E-2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752197.50930000003</v>
      </c>
      <c r="F26" s="25">
        <f>RA!I30</f>
        <v>90338.631299999994</v>
      </c>
      <c r="G26" s="16">
        <f t="shared" si="0"/>
        <v>661858.87800000003</v>
      </c>
      <c r="H26" s="27">
        <f>RA!J30</f>
        <v>12.0099615038701</v>
      </c>
      <c r="I26" s="20">
        <f>VLOOKUP(B26,RMS!B:D,3,FALSE)</f>
        <v>752197.50471858401</v>
      </c>
      <c r="J26" s="21">
        <f>VLOOKUP(B26,RMS!B:E,4,FALSE)</f>
        <v>661858.88897753099</v>
      </c>
      <c r="K26" s="22">
        <f t="shared" si="1"/>
        <v>4.5814160257577896E-3</v>
      </c>
      <c r="L26" s="22">
        <f t="shared" si="2"/>
        <v>-1.0977530968375504E-2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809638.52260000003</v>
      </c>
      <c r="F27" s="25">
        <f>RA!I31</f>
        <v>34376.994100000004</v>
      </c>
      <c r="G27" s="16">
        <f t="shared" si="0"/>
        <v>775261.52850000001</v>
      </c>
      <c r="H27" s="27">
        <f>RA!J31</f>
        <v>4.2459681870873496</v>
      </c>
      <c r="I27" s="20">
        <f>VLOOKUP(B27,RMS!B:D,3,FALSE)</f>
        <v>809638.51540000003</v>
      </c>
      <c r="J27" s="21">
        <f>VLOOKUP(B27,RMS!B:E,4,FALSE)</f>
        <v>775261.60829999996</v>
      </c>
      <c r="K27" s="22">
        <f t="shared" si="1"/>
        <v>7.1999999927356839E-3</v>
      </c>
      <c r="L27" s="22">
        <f t="shared" si="2"/>
        <v>-7.9799999948590994E-2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111615.9758</v>
      </c>
      <c r="F28" s="25">
        <f>RA!I32</f>
        <v>28621.947899999999</v>
      </c>
      <c r="G28" s="16">
        <f t="shared" si="0"/>
        <v>82994.027900000001</v>
      </c>
      <c r="H28" s="27">
        <f>RA!J32</f>
        <v>25.643235831478499</v>
      </c>
      <c r="I28" s="20">
        <f>VLOOKUP(B28,RMS!B:D,3,FALSE)</f>
        <v>111615.88065756</v>
      </c>
      <c r="J28" s="21">
        <f>VLOOKUP(B28,RMS!B:E,4,FALSE)</f>
        <v>82994.047667520295</v>
      </c>
      <c r="K28" s="22">
        <f t="shared" si="1"/>
        <v>9.514243999728933E-2</v>
      </c>
      <c r="L28" s="22">
        <f t="shared" si="2"/>
        <v>-1.9767520294408314E-2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-77.393000000000001</v>
      </c>
      <c r="F29" s="25">
        <f>RA!I33</f>
        <v>-19.2468</v>
      </c>
      <c r="G29" s="16">
        <f t="shared" si="0"/>
        <v>-58.1462</v>
      </c>
      <c r="H29" s="27">
        <f>RA!J33</f>
        <v>24.868915793418001</v>
      </c>
      <c r="I29" s="20">
        <f>VLOOKUP(B29,RMS!B:D,3,FALSE)</f>
        <v>-77.393000000000001</v>
      </c>
      <c r="J29" s="21">
        <f>VLOOKUP(B29,RMS!B:E,4,FALSE)</f>
        <v>-58.1462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142137.1532</v>
      </c>
      <c r="F31" s="25">
        <f>RA!I35</f>
        <v>13385.758400000001</v>
      </c>
      <c r="G31" s="16">
        <f t="shared" si="0"/>
        <v>128751.39479999999</v>
      </c>
      <c r="H31" s="27">
        <f>RA!J35</f>
        <v>9.4174943697971898</v>
      </c>
      <c r="I31" s="20">
        <f>VLOOKUP(B31,RMS!B:D,3,FALSE)</f>
        <v>142137.15239999999</v>
      </c>
      <c r="J31" s="21">
        <f>VLOOKUP(B31,RMS!B:E,4,FALSE)</f>
        <v>128751.3996</v>
      </c>
      <c r="K31" s="22">
        <f t="shared" si="1"/>
        <v>8.0000000889413059E-4</v>
      </c>
      <c r="L31" s="22">
        <f t="shared" si="2"/>
        <v>-4.8000000097090378E-3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236158.97409999999</v>
      </c>
      <c r="F35" s="25">
        <f>RA!I39</f>
        <v>11750.0502</v>
      </c>
      <c r="G35" s="16">
        <f t="shared" si="0"/>
        <v>224408.92389999999</v>
      </c>
      <c r="H35" s="27">
        <f>RA!J39</f>
        <v>4.9754832501196899</v>
      </c>
      <c r="I35" s="20">
        <f>VLOOKUP(B35,RMS!B:D,3,FALSE)</f>
        <v>236158.974358974</v>
      </c>
      <c r="J35" s="21">
        <f>VLOOKUP(B35,RMS!B:E,4,FALSE)</f>
        <v>224408.92136752099</v>
      </c>
      <c r="K35" s="22">
        <f t="shared" si="1"/>
        <v>-2.5897400337271392E-4</v>
      </c>
      <c r="L35" s="22">
        <f t="shared" si="2"/>
        <v>2.5324790040031075E-3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336802.4718</v>
      </c>
      <c r="F36" s="25">
        <f>RA!I40</f>
        <v>19953.993999999999</v>
      </c>
      <c r="G36" s="16">
        <f t="shared" si="0"/>
        <v>316848.47779999999</v>
      </c>
      <c r="H36" s="27">
        <f>RA!J40</f>
        <v>5.9245390609392796</v>
      </c>
      <c r="I36" s="20">
        <f>VLOOKUP(B36,RMS!B:D,3,FALSE)</f>
        <v>336802.46662564098</v>
      </c>
      <c r="J36" s="21">
        <f>VLOOKUP(B36,RMS!B:E,4,FALSE)</f>
        <v>316848.47664273501</v>
      </c>
      <c r="K36" s="22">
        <f t="shared" si="1"/>
        <v>5.1743590156547725E-3</v>
      </c>
      <c r="L36" s="22">
        <f t="shared" si="2"/>
        <v>1.1572649818845093E-3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26258.6558</v>
      </c>
      <c r="F39" s="25">
        <f>RA!I43</f>
        <v>2747.6379000000002</v>
      </c>
      <c r="G39" s="16">
        <f t="shared" si="0"/>
        <v>23511.017899999999</v>
      </c>
      <c r="H39" s="27">
        <f>RA!J43</f>
        <v>10.463741636005601</v>
      </c>
      <c r="I39" s="20">
        <f>VLOOKUP(B39,RMS!B:D,3,FALSE)</f>
        <v>26258.656228726999</v>
      </c>
      <c r="J39" s="21">
        <f>VLOOKUP(B39,RMS!B:E,4,FALSE)</f>
        <v>23511.0173209288</v>
      </c>
      <c r="K39" s="22">
        <f t="shared" si="1"/>
        <v>-4.2872699850704521E-4</v>
      </c>
      <c r="L39" s="22">
        <f t="shared" si="2"/>
        <v>5.7907119844458066E-4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13929303.2092</v>
      </c>
      <c r="E7" s="44">
        <v>15754640</v>
      </c>
      <c r="F7" s="45">
        <v>88.413973338648205</v>
      </c>
      <c r="G7" s="44">
        <v>16420898.940199999</v>
      </c>
      <c r="H7" s="45">
        <v>-15.173321144437001</v>
      </c>
      <c r="I7" s="44">
        <v>1503409.7012</v>
      </c>
      <c r="J7" s="45">
        <v>10.7931436240618</v>
      </c>
      <c r="K7" s="44">
        <v>2101197.9896</v>
      </c>
      <c r="L7" s="45">
        <v>12.795876749816999</v>
      </c>
      <c r="M7" s="45">
        <v>-0.28449879133655498</v>
      </c>
      <c r="N7" s="44">
        <v>266586270.63609999</v>
      </c>
      <c r="O7" s="44">
        <v>5041111658.6563997</v>
      </c>
      <c r="P7" s="44">
        <v>818818</v>
      </c>
      <c r="Q7" s="44">
        <v>788999</v>
      </c>
      <c r="R7" s="45">
        <v>3.7793457279413598</v>
      </c>
      <c r="S7" s="44">
        <v>17.011476554252599</v>
      </c>
      <c r="T7" s="44">
        <v>17.171900576299802</v>
      </c>
      <c r="U7" s="46">
        <v>-0.94303408370009201</v>
      </c>
    </row>
    <row r="8" spans="1:23" ht="12" thickBot="1">
      <c r="A8" s="68">
        <v>41562</v>
      </c>
      <c r="B8" s="71" t="s">
        <v>6</v>
      </c>
      <c r="C8" s="72"/>
      <c r="D8" s="47">
        <v>553335.7622</v>
      </c>
      <c r="E8" s="47">
        <v>522145</v>
      </c>
      <c r="F8" s="48">
        <v>105.973582472302</v>
      </c>
      <c r="G8" s="47">
        <v>605792.87190000003</v>
      </c>
      <c r="H8" s="48">
        <v>-8.6592484219027401</v>
      </c>
      <c r="I8" s="47">
        <v>122913.43090000001</v>
      </c>
      <c r="J8" s="48">
        <v>22.213173139453399</v>
      </c>
      <c r="K8" s="47">
        <v>137855.1722</v>
      </c>
      <c r="L8" s="48">
        <v>22.756156203626698</v>
      </c>
      <c r="M8" s="48">
        <v>-0.108387237573666</v>
      </c>
      <c r="N8" s="47">
        <v>9725427.6425000001</v>
      </c>
      <c r="O8" s="47">
        <v>176239308.0575</v>
      </c>
      <c r="P8" s="47">
        <v>22585</v>
      </c>
      <c r="Q8" s="47">
        <v>22007</v>
      </c>
      <c r="R8" s="48">
        <v>2.6264370427591102</v>
      </c>
      <c r="S8" s="47">
        <v>24.5001444410007</v>
      </c>
      <c r="T8" s="47">
        <v>24.893773840141801</v>
      </c>
      <c r="U8" s="49">
        <v>-1.60664113670438</v>
      </c>
    </row>
    <row r="9" spans="1:23" ht="12" thickBot="1">
      <c r="A9" s="69"/>
      <c r="B9" s="71" t="s">
        <v>7</v>
      </c>
      <c r="C9" s="72"/>
      <c r="D9" s="47">
        <v>73807.371100000004</v>
      </c>
      <c r="E9" s="47">
        <v>79313</v>
      </c>
      <c r="F9" s="48">
        <v>93.058352476895294</v>
      </c>
      <c r="G9" s="47">
        <v>124939.3214</v>
      </c>
      <c r="H9" s="48">
        <v>-40.925426620734001</v>
      </c>
      <c r="I9" s="47">
        <v>13098.999100000001</v>
      </c>
      <c r="J9" s="48">
        <v>17.747548659133901</v>
      </c>
      <c r="K9" s="47">
        <v>27298.2958</v>
      </c>
      <c r="L9" s="48">
        <v>21.8492428917579</v>
      </c>
      <c r="M9" s="48">
        <v>-0.52015322875943004</v>
      </c>
      <c r="N9" s="47">
        <v>1499636.8903000001</v>
      </c>
      <c r="O9" s="47">
        <v>33388914.6853</v>
      </c>
      <c r="P9" s="47">
        <v>4799</v>
      </c>
      <c r="Q9" s="47">
        <v>4523</v>
      </c>
      <c r="R9" s="48">
        <v>6.1021445942958099</v>
      </c>
      <c r="S9" s="47">
        <v>15.379739758283</v>
      </c>
      <c r="T9" s="47">
        <v>14.995655626796401</v>
      </c>
      <c r="U9" s="49">
        <v>2.4973383004074998</v>
      </c>
    </row>
    <row r="10" spans="1:23" ht="12" thickBot="1">
      <c r="A10" s="69"/>
      <c r="B10" s="71" t="s">
        <v>8</v>
      </c>
      <c r="C10" s="72"/>
      <c r="D10" s="47">
        <v>95870.828500000003</v>
      </c>
      <c r="E10" s="47">
        <v>91222</v>
      </c>
      <c r="F10" s="48">
        <v>105.096170331718</v>
      </c>
      <c r="G10" s="47">
        <v>132297.94959999999</v>
      </c>
      <c r="H10" s="48">
        <v>-27.5341539382406</v>
      </c>
      <c r="I10" s="47">
        <v>17385.0975</v>
      </c>
      <c r="J10" s="48">
        <v>18.133876354265599</v>
      </c>
      <c r="K10" s="47">
        <v>37665.459699999999</v>
      </c>
      <c r="L10" s="48">
        <v>28.470176456914601</v>
      </c>
      <c r="M10" s="48">
        <v>-0.53843394880960405</v>
      </c>
      <c r="N10" s="47">
        <v>2184453.3361999998</v>
      </c>
      <c r="O10" s="47">
        <v>45765645.003799997</v>
      </c>
      <c r="P10" s="47">
        <v>75214</v>
      </c>
      <c r="Q10" s="47">
        <v>73759</v>
      </c>
      <c r="R10" s="48">
        <v>1.97264062690654</v>
      </c>
      <c r="S10" s="47">
        <v>1.2746407384263601</v>
      </c>
      <c r="T10" s="47">
        <v>1.1510269160373701</v>
      </c>
      <c r="U10" s="49">
        <v>9.6979343796592303</v>
      </c>
    </row>
    <row r="11" spans="1:23" ht="12" thickBot="1">
      <c r="A11" s="69"/>
      <c r="B11" s="71" t="s">
        <v>9</v>
      </c>
      <c r="C11" s="72"/>
      <c r="D11" s="47">
        <v>46810.579599999997</v>
      </c>
      <c r="E11" s="47">
        <v>47147</v>
      </c>
      <c r="F11" s="48">
        <v>99.286443676161795</v>
      </c>
      <c r="G11" s="47">
        <v>52544.650600000001</v>
      </c>
      <c r="H11" s="48">
        <v>-10.9127588337223</v>
      </c>
      <c r="I11" s="47">
        <v>6825.3678</v>
      </c>
      <c r="J11" s="48">
        <v>14.5808230923934</v>
      </c>
      <c r="K11" s="47">
        <v>13493.1248</v>
      </c>
      <c r="L11" s="48">
        <v>25.679350125890799</v>
      </c>
      <c r="M11" s="48">
        <v>-0.49415958859285097</v>
      </c>
      <c r="N11" s="47">
        <v>693686.20499999996</v>
      </c>
      <c r="O11" s="47">
        <v>16087021.2326</v>
      </c>
      <c r="P11" s="47">
        <v>2234</v>
      </c>
      <c r="Q11" s="47">
        <v>1799</v>
      </c>
      <c r="R11" s="48">
        <v>24.180100055586401</v>
      </c>
      <c r="S11" s="47">
        <v>20.9537061772605</v>
      </c>
      <c r="T11" s="47">
        <v>19.8236174541412</v>
      </c>
      <c r="U11" s="49">
        <v>5.3932641488775301</v>
      </c>
    </row>
    <row r="12" spans="1:23" ht="12" thickBot="1">
      <c r="A12" s="69"/>
      <c r="B12" s="71" t="s">
        <v>10</v>
      </c>
      <c r="C12" s="72"/>
      <c r="D12" s="47">
        <v>211080.45120000001</v>
      </c>
      <c r="E12" s="47">
        <v>156229</v>
      </c>
      <c r="F12" s="48">
        <v>135.109647504625</v>
      </c>
      <c r="G12" s="47">
        <v>193398.69839999999</v>
      </c>
      <c r="H12" s="48">
        <v>9.1426431233934302</v>
      </c>
      <c r="I12" s="47">
        <v>8913.6193000000003</v>
      </c>
      <c r="J12" s="48">
        <v>4.2228540110302699</v>
      </c>
      <c r="K12" s="47">
        <v>24892.9247</v>
      </c>
      <c r="L12" s="48">
        <v>12.871298982847801</v>
      </c>
      <c r="M12" s="48">
        <v>-0.64192157380365999</v>
      </c>
      <c r="N12" s="47">
        <v>3493716.3232999998</v>
      </c>
      <c r="O12" s="47">
        <v>59339934.789099999</v>
      </c>
      <c r="P12" s="47">
        <v>1749</v>
      </c>
      <c r="Q12" s="47">
        <v>1466</v>
      </c>
      <c r="R12" s="48">
        <v>19.304229195088698</v>
      </c>
      <c r="S12" s="47">
        <v>120.68636432247</v>
      </c>
      <c r="T12" s="47">
        <v>129.79156527967299</v>
      </c>
      <c r="U12" s="49">
        <v>-7.5445150811518298</v>
      </c>
    </row>
    <row r="13" spans="1:23" ht="12" thickBot="1">
      <c r="A13" s="69"/>
      <c r="B13" s="71" t="s">
        <v>11</v>
      </c>
      <c r="C13" s="72"/>
      <c r="D13" s="47">
        <v>273420.34250000003</v>
      </c>
      <c r="E13" s="47">
        <v>286271</v>
      </c>
      <c r="F13" s="48">
        <v>95.511016659039896</v>
      </c>
      <c r="G13" s="47">
        <v>312913.1789</v>
      </c>
      <c r="H13" s="48">
        <v>-12.621020482049101</v>
      </c>
      <c r="I13" s="47">
        <v>60452.842199999999</v>
      </c>
      <c r="J13" s="48">
        <v>22.1098553411402</v>
      </c>
      <c r="K13" s="47">
        <v>79788.634900000005</v>
      </c>
      <c r="L13" s="48">
        <v>25.498649555280799</v>
      </c>
      <c r="M13" s="48">
        <v>-0.24233768035051301</v>
      </c>
      <c r="N13" s="47">
        <v>4407606.5694000004</v>
      </c>
      <c r="O13" s="47">
        <v>90847708.023000002</v>
      </c>
      <c r="P13" s="47">
        <v>9408</v>
      </c>
      <c r="Q13" s="47">
        <v>8364</v>
      </c>
      <c r="R13" s="48">
        <v>12.482065997130601</v>
      </c>
      <c r="S13" s="47">
        <v>29.0625364051871</v>
      </c>
      <c r="T13" s="47">
        <v>28.588363115734101</v>
      </c>
      <c r="U13" s="49">
        <v>1.6315619629412199</v>
      </c>
    </row>
    <row r="14" spans="1:23" ht="12" thickBot="1">
      <c r="A14" s="69"/>
      <c r="B14" s="71" t="s">
        <v>12</v>
      </c>
      <c r="C14" s="72"/>
      <c r="D14" s="47">
        <v>141379.68969999999</v>
      </c>
      <c r="E14" s="47">
        <v>194498</v>
      </c>
      <c r="F14" s="48">
        <v>72.6895339283694</v>
      </c>
      <c r="G14" s="47">
        <v>178587.22390000001</v>
      </c>
      <c r="H14" s="48">
        <v>-20.834376271414801</v>
      </c>
      <c r="I14" s="47">
        <v>28106.3495</v>
      </c>
      <c r="J14" s="48">
        <v>19.880047522837401</v>
      </c>
      <c r="K14" s="47">
        <v>33031.177499999998</v>
      </c>
      <c r="L14" s="48">
        <v>18.4958233733987</v>
      </c>
      <c r="M14" s="48">
        <v>-0.14909634995603799</v>
      </c>
      <c r="N14" s="47">
        <v>2594556.6002000002</v>
      </c>
      <c r="O14" s="47">
        <v>47430540.343599997</v>
      </c>
      <c r="P14" s="47">
        <v>2021</v>
      </c>
      <c r="Q14" s="47">
        <v>1586</v>
      </c>
      <c r="R14" s="48">
        <v>27.427490542244598</v>
      </c>
      <c r="S14" s="47">
        <v>69.955314052449296</v>
      </c>
      <c r="T14" s="47">
        <v>68.994046595208104</v>
      </c>
      <c r="U14" s="49">
        <v>1.3741164202629299</v>
      </c>
    </row>
    <row r="15" spans="1:23" ht="12" thickBot="1">
      <c r="A15" s="69"/>
      <c r="B15" s="71" t="s">
        <v>13</v>
      </c>
      <c r="C15" s="72"/>
      <c r="D15" s="47">
        <v>76095.294099999999</v>
      </c>
      <c r="E15" s="47">
        <v>105336</v>
      </c>
      <c r="F15" s="48">
        <v>72.240538942052098</v>
      </c>
      <c r="G15" s="47">
        <v>105173.70729999999</v>
      </c>
      <c r="H15" s="48">
        <v>-27.647987264588899</v>
      </c>
      <c r="I15" s="47">
        <v>18003.817500000001</v>
      </c>
      <c r="J15" s="48">
        <v>23.659567536910298</v>
      </c>
      <c r="K15" s="47">
        <v>24156.691699999999</v>
      </c>
      <c r="L15" s="48">
        <v>22.968375195803301</v>
      </c>
      <c r="M15" s="48">
        <v>-0.25470682312015402</v>
      </c>
      <c r="N15" s="47">
        <v>1839649.2498999999</v>
      </c>
      <c r="O15" s="47">
        <v>29660073.684</v>
      </c>
      <c r="P15" s="47">
        <v>2273</v>
      </c>
      <c r="Q15" s="47">
        <v>1750</v>
      </c>
      <c r="R15" s="48">
        <v>29.8857142857143</v>
      </c>
      <c r="S15" s="47">
        <v>33.477912054553499</v>
      </c>
      <c r="T15" s="47">
        <v>35.439165657142901</v>
      </c>
      <c r="U15" s="49">
        <v>-5.8583510207968397</v>
      </c>
    </row>
    <row r="16" spans="1:23" ht="12" thickBot="1">
      <c r="A16" s="69"/>
      <c r="B16" s="71" t="s">
        <v>14</v>
      </c>
      <c r="C16" s="72"/>
      <c r="D16" s="47">
        <v>559584.68610000005</v>
      </c>
      <c r="E16" s="47">
        <v>567834</v>
      </c>
      <c r="F16" s="48">
        <v>98.547231426790205</v>
      </c>
      <c r="G16" s="47">
        <v>912435.41729999997</v>
      </c>
      <c r="H16" s="48">
        <v>-38.6713102658954</v>
      </c>
      <c r="I16" s="47">
        <v>34183.217199999999</v>
      </c>
      <c r="J16" s="48">
        <v>6.1086763181884702</v>
      </c>
      <c r="K16" s="47">
        <v>27885.026900000001</v>
      </c>
      <c r="L16" s="48">
        <v>3.0561096567815098</v>
      </c>
      <c r="M16" s="48">
        <v>0.22586280166005501</v>
      </c>
      <c r="N16" s="47">
        <v>13920682.7171</v>
      </c>
      <c r="O16" s="47">
        <v>251525839.36050001</v>
      </c>
      <c r="P16" s="47">
        <v>35786</v>
      </c>
      <c r="Q16" s="47">
        <v>42667</v>
      </c>
      <c r="R16" s="48">
        <v>-16.1272177561113</v>
      </c>
      <c r="S16" s="47">
        <v>15.6369721706813</v>
      </c>
      <c r="T16" s="47">
        <v>14.8409209037429</v>
      </c>
      <c r="U16" s="49">
        <v>5.0908274200992603</v>
      </c>
    </row>
    <row r="17" spans="1:21" ht="12" thickBot="1">
      <c r="A17" s="69"/>
      <c r="B17" s="71" t="s">
        <v>15</v>
      </c>
      <c r="C17" s="72"/>
      <c r="D17" s="47">
        <v>879609.18090000004</v>
      </c>
      <c r="E17" s="47">
        <v>490973</v>
      </c>
      <c r="F17" s="48">
        <v>179.156324461834</v>
      </c>
      <c r="G17" s="47">
        <v>627345.04200000002</v>
      </c>
      <c r="H17" s="48">
        <v>40.211386400022</v>
      </c>
      <c r="I17" s="47">
        <v>42297.845200000003</v>
      </c>
      <c r="J17" s="48">
        <v>4.80870892647137</v>
      </c>
      <c r="K17" s="47">
        <v>35539.838900000002</v>
      </c>
      <c r="L17" s="48">
        <v>5.6651183193697703</v>
      </c>
      <c r="M17" s="48">
        <v>0.19015298068782199</v>
      </c>
      <c r="N17" s="47">
        <v>8873659.7414999995</v>
      </c>
      <c r="O17" s="47">
        <v>238503614.98809999</v>
      </c>
      <c r="P17" s="47">
        <v>9180</v>
      </c>
      <c r="Q17" s="47">
        <v>8751</v>
      </c>
      <c r="R17" s="48">
        <v>4.9022968803565297</v>
      </c>
      <c r="S17" s="47">
        <v>95.817993562091502</v>
      </c>
      <c r="T17" s="47">
        <v>128.60307936235901</v>
      </c>
      <c r="U17" s="49">
        <v>-34.216001172078201</v>
      </c>
    </row>
    <row r="18" spans="1:21" ht="12" thickBot="1">
      <c r="A18" s="69"/>
      <c r="B18" s="71" t="s">
        <v>16</v>
      </c>
      <c r="C18" s="72"/>
      <c r="D18" s="47">
        <v>1270791.3607999999</v>
      </c>
      <c r="E18" s="47">
        <v>1392022</v>
      </c>
      <c r="F18" s="48">
        <v>91.291039997931094</v>
      </c>
      <c r="G18" s="47">
        <v>1807836.0475999999</v>
      </c>
      <c r="H18" s="48">
        <v>-29.706492882081601</v>
      </c>
      <c r="I18" s="47">
        <v>198917.54670000001</v>
      </c>
      <c r="J18" s="48">
        <v>15.653045246922</v>
      </c>
      <c r="K18" s="47">
        <v>303540.61109999998</v>
      </c>
      <c r="L18" s="48">
        <v>16.790273183398799</v>
      </c>
      <c r="M18" s="48">
        <v>-0.34467567295478801</v>
      </c>
      <c r="N18" s="47">
        <v>27372550.297200002</v>
      </c>
      <c r="O18" s="47">
        <v>587272662.56649995</v>
      </c>
      <c r="P18" s="47">
        <v>69914</v>
      </c>
      <c r="Q18" s="47">
        <v>63671</v>
      </c>
      <c r="R18" s="48">
        <v>9.8050918000345497</v>
      </c>
      <c r="S18" s="47">
        <v>18.176493417627398</v>
      </c>
      <c r="T18" s="47">
        <v>18.021876439823501</v>
      </c>
      <c r="U18" s="49">
        <v>0.85064249881088105</v>
      </c>
    </row>
    <row r="19" spans="1:21" ht="12" thickBot="1">
      <c r="A19" s="69"/>
      <c r="B19" s="71" t="s">
        <v>17</v>
      </c>
      <c r="C19" s="72"/>
      <c r="D19" s="47">
        <v>490244.22869999998</v>
      </c>
      <c r="E19" s="47">
        <v>573775</v>
      </c>
      <c r="F19" s="48">
        <v>85.441894244259501</v>
      </c>
      <c r="G19" s="47">
        <v>597980.24789999996</v>
      </c>
      <c r="H19" s="48">
        <v>-18.016651817238099</v>
      </c>
      <c r="I19" s="47">
        <v>59911.562400000003</v>
      </c>
      <c r="J19" s="48">
        <v>12.2207583266956</v>
      </c>
      <c r="K19" s="47">
        <v>79430.315100000007</v>
      </c>
      <c r="L19" s="48">
        <v>13.283100132311199</v>
      </c>
      <c r="M19" s="48">
        <v>-0.24573429773540001</v>
      </c>
      <c r="N19" s="47">
        <v>11138817.4781</v>
      </c>
      <c r="O19" s="47">
        <v>197759905.6918</v>
      </c>
      <c r="P19" s="47">
        <v>11554</v>
      </c>
      <c r="Q19" s="47">
        <v>10599</v>
      </c>
      <c r="R19" s="48">
        <v>9.0102839890555693</v>
      </c>
      <c r="S19" s="47">
        <v>42.430693153886097</v>
      </c>
      <c r="T19" s="47">
        <v>42.622378262100199</v>
      </c>
      <c r="U19" s="49">
        <v>-0.45176049214870401</v>
      </c>
    </row>
    <row r="20" spans="1:21" ht="12" thickBot="1">
      <c r="A20" s="69"/>
      <c r="B20" s="71" t="s">
        <v>18</v>
      </c>
      <c r="C20" s="72"/>
      <c r="D20" s="47">
        <v>879965.86750000005</v>
      </c>
      <c r="E20" s="47">
        <v>1038998</v>
      </c>
      <c r="F20" s="48">
        <v>84.693701768434593</v>
      </c>
      <c r="G20" s="47">
        <v>948706.14560000005</v>
      </c>
      <c r="H20" s="48">
        <v>-7.2456870253038899</v>
      </c>
      <c r="I20" s="47">
        <v>54374.588100000001</v>
      </c>
      <c r="J20" s="48">
        <v>6.1791701369598897</v>
      </c>
      <c r="K20" s="47">
        <v>84309.813899999994</v>
      </c>
      <c r="L20" s="48">
        <v>8.8868206758246604</v>
      </c>
      <c r="M20" s="48">
        <v>-0.355062173847356</v>
      </c>
      <c r="N20" s="47">
        <v>15193768.069599999</v>
      </c>
      <c r="O20" s="47">
        <v>296383935.15509999</v>
      </c>
      <c r="P20" s="47">
        <v>36109</v>
      </c>
      <c r="Q20" s="47">
        <v>33242</v>
      </c>
      <c r="R20" s="48">
        <v>8.6246314902833792</v>
      </c>
      <c r="S20" s="47">
        <v>24.3697102522917</v>
      </c>
      <c r="T20" s="47">
        <v>23.6914973076229</v>
      </c>
      <c r="U20" s="49">
        <v>2.78301603772664</v>
      </c>
    </row>
    <row r="21" spans="1:21" ht="12" thickBot="1">
      <c r="A21" s="69"/>
      <c r="B21" s="71" t="s">
        <v>19</v>
      </c>
      <c r="C21" s="72"/>
      <c r="D21" s="47">
        <v>324058.02380000002</v>
      </c>
      <c r="E21" s="47">
        <v>341405</v>
      </c>
      <c r="F21" s="48">
        <v>94.918944889500693</v>
      </c>
      <c r="G21" s="47">
        <v>370909.80430000002</v>
      </c>
      <c r="H21" s="48">
        <v>-12.631583192690499</v>
      </c>
      <c r="I21" s="47">
        <v>38857.647199999999</v>
      </c>
      <c r="J21" s="48">
        <v>11.9909535781104</v>
      </c>
      <c r="K21" s="47">
        <v>51232.958400000003</v>
      </c>
      <c r="L21" s="48">
        <v>13.812780844844299</v>
      </c>
      <c r="M21" s="48">
        <v>-0.24154980673534601</v>
      </c>
      <c r="N21" s="47">
        <v>5632102.0947000002</v>
      </c>
      <c r="O21" s="47">
        <v>115569757.5343</v>
      </c>
      <c r="P21" s="47">
        <v>31198</v>
      </c>
      <c r="Q21" s="47">
        <v>28580</v>
      </c>
      <c r="R21" s="48">
        <v>9.1602519244226706</v>
      </c>
      <c r="S21" s="47">
        <v>10.3871409641644</v>
      </c>
      <c r="T21" s="47">
        <v>10.123769580126</v>
      </c>
      <c r="U21" s="49">
        <v>2.5355522269991</v>
      </c>
    </row>
    <row r="22" spans="1:21" ht="12" thickBot="1">
      <c r="A22" s="69"/>
      <c r="B22" s="71" t="s">
        <v>20</v>
      </c>
      <c r="C22" s="72"/>
      <c r="D22" s="47">
        <v>882423.32860000001</v>
      </c>
      <c r="E22" s="47">
        <v>815406</v>
      </c>
      <c r="F22" s="48">
        <v>108.218890785694</v>
      </c>
      <c r="G22" s="47">
        <v>897566.36919999996</v>
      </c>
      <c r="H22" s="48">
        <v>-1.6871221025690799</v>
      </c>
      <c r="I22" s="47">
        <v>108909.0895</v>
      </c>
      <c r="J22" s="48">
        <v>12.342045588571301</v>
      </c>
      <c r="K22" s="47">
        <v>120606.00900000001</v>
      </c>
      <c r="L22" s="48">
        <v>13.437001779321999</v>
      </c>
      <c r="M22" s="48">
        <v>-9.6984549915751006E-2</v>
      </c>
      <c r="N22" s="47">
        <v>17841387.627</v>
      </c>
      <c r="O22" s="47">
        <v>330167714.73659998</v>
      </c>
      <c r="P22" s="47">
        <v>57758</v>
      </c>
      <c r="Q22" s="47">
        <v>59713</v>
      </c>
      <c r="R22" s="48">
        <v>-3.2739939376685201</v>
      </c>
      <c r="S22" s="47">
        <v>15.2779412133384</v>
      </c>
      <c r="T22" s="47">
        <v>15.2686550650612</v>
      </c>
      <c r="U22" s="49">
        <v>6.0781411235529E-2</v>
      </c>
    </row>
    <row r="23" spans="1:21" ht="12" thickBot="1">
      <c r="A23" s="69"/>
      <c r="B23" s="71" t="s">
        <v>21</v>
      </c>
      <c r="C23" s="72"/>
      <c r="D23" s="47">
        <v>2203843.5603999998</v>
      </c>
      <c r="E23" s="47">
        <v>2143519</v>
      </c>
      <c r="F23" s="48">
        <v>102.81427691567001</v>
      </c>
      <c r="G23" s="47">
        <v>2780709.9659000002</v>
      </c>
      <c r="H23" s="48">
        <v>-20.7452921223049</v>
      </c>
      <c r="I23" s="47">
        <v>187676.3364</v>
      </c>
      <c r="J23" s="48">
        <v>8.5158647270742094</v>
      </c>
      <c r="K23" s="47">
        <v>357071.08179999999</v>
      </c>
      <c r="L23" s="48">
        <v>12.8410041384676</v>
      </c>
      <c r="M23" s="48">
        <v>-0.47440062786960802</v>
      </c>
      <c r="N23" s="47">
        <v>43397259.891000003</v>
      </c>
      <c r="O23" s="47">
        <v>724567972.44140005</v>
      </c>
      <c r="P23" s="47">
        <v>73852</v>
      </c>
      <c r="Q23" s="47">
        <v>72501</v>
      </c>
      <c r="R23" s="48">
        <v>1.86342257348175</v>
      </c>
      <c r="S23" s="47">
        <v>29.8413524400152</v>
      </c>
      <c r="T23" s="47">
        <v>29.634460970193501</v>
      </c>
      <c r="U23" s="49">
        <v>0.69330460218761902</v>
      </c>
    </row>
    <row r="24" spans="1:21" ht="12" thickBot="1">
      <c r="A24" s="69"/>
      <c r="B24" s="71" t="s">
        <v>22</v>
      </c>
      <c r="C24" s="72"/>
      <c r="D24" s="47">
        <v>245033.21900000001</v>
      </c>
      <c r="E24" s="47">
        <v>286053</v>
      </c>
      <c r="F24" s="48">
        <v>85.660076629156094</v>
      </c>
      <c r="G24" s="47">
        <v>310130.42540000001</v>
      </c>
      <c r="H24" s="48">
        <v>-20.990267664334699</v>
      </c>
      <c r="I24" s="47">
        <v>37780.862399999998</v>
      </c>
      <c r="J24" s="48">
        <v>15.418669580470199</v>
      </c>
      <c r="K24" s="47">
        <v>46812.205199999997</v>
      </c>
      <c r="L24" s="48">
        <v>15.0943607482634</v>
      </c>
      <c r="M24" s="48">
        <v>-0.19292709585918</v>
      </c>
      <c r="N24" s="47">
        <v>4877426.3136999998</v>
      </c>
      <c r="O24" s="47">
        <v>89116482.697500005</v>
      </c>
      <c r="P24" s="47">
        <v>28915</v>
      </c>
      <c r="Q24" s="47">
        <v>26312</v>
      </c>
      <c r="R24" s="48">
        <v>9.8928245667376107</v>
      </c>
      <c r="S24" s="47">
        <v>8.4742596922012794</v>
      </c>
      <c r="T24" s="47">
        <v>8.1261048114928602</v>
      </c>
      <c r="U24" s="49">
        <v>4.1083810663582296</v>
      </c>
    </row>
    <row r="25" spans="1:21" ht="12" thickBot="1">
      <c r="A25" s="69"/>
      <c r="B25" s="71" t="s">
        <v>23</v>
      </c>
      <c r="C25" s="72"/>
      <c r="D25" s="47">
        <v>218898.35879999999</v>
      </c>
      <c r="E25" s="47">
        <v>205488</v>
      </c>
      <c r="F25" s="48">
        <v>106.52610313011</v>
      </c>
      <c r="G25" s="47">
        <v>249777.75940000001</v>
      </c>
      <c r="H25" s="48">
        <v>-12.362750260141899</v>
      </c>
      <c r="I25" s="47">
        <v>20237.951700000001</v>
      </c>
      <c r="J25" s="48">
        <v>9.2453647487100294</v>
      </c>
      <c r="K25" s="47">
        <v>29851.313900000001</v>
      </c>
      <c r="L25" s="48">
        <v>11.951149682704701</v>
      </c>
      <c r="M25" s="48">
        <v>-0.32204150987136299</v>
      </c>
      <c r="N25" s="47">
        <v>3910236.5880999998</v>
      </c>
      <c r="O25" s="47">
        <v>74467873.091399997</v>
      </c>
      <c r="P25" s="47">
        <v>15451</v>
      </c>
      <c r="Q25" s="47">
        <v>13940</v>
      </c>
      <c r="R25" s="48">
        <v>10.8393113342898</v>
      </c>
      <c r="S25" s="47">
        <v>14.167261588246699</v>
      </c>
      <c r="T25" s="47">
        <v>13.0750863916786</v>
      </c>
      <c r="U25" s="49">
        <v>7.7091482342231199</v>
      </c>
    </row>
    <row r="26" spans="1:21" ht="12" thickBot="1">
      <c r="A26" s="69"/>
      <c r="B26" s="71" t="s">
        <v>24</v>
      </c>
      <c r="C26" s="72"/>
      <c r="D26" s="47">
        <v>383443.96879999997</v>
      </c>
      <c r="E26" s="47">
        <v>394474</v>
      </c>
      <c r="F26" s="48">
        <v>97.203863575292701</v>
      </c>
      <c r="G26" s="47">
        <v>387965.1667</v>
      </c>
      <c r="H26" s="48">
        <v>-1.1653618128804899</v>
      </c>
      <c r="I26" s="47">
        <v>88638.434999999998</v>
      </c>
      <c r="J26" s="48">
        <v>23.116398277797099</v>
      </c>
      <c r="K26" s="47">
        <v>90405.491500000004</v>
      </c>
      <c r="L26" s="48">
        <v>23.3024764230721</v>
      </c>
      <c r="M26" s="48">
        <v>-1.9545897828562999E-2</v>
      </c>
      <c r="N26" s="47">
        <v>7100339.8652999997</v>
      </c>
      <c r="O26" s="47">
        <v>160178892.8114</v>
      </c>
      <c r="P26" s="47">
        <v>32985</v>
      </c>
      <c r="Q26" s="47">
        <v>30811</v>
      </c>
      <c r="R26" s="48">
        <v>7.0559215864463898</v>
      </c>
      <c r="S26" s="47">
        <v>11.624798205244799</v>
      </c>
      <c r="T26" s="47">
        <v>13.604447369446</v>
      </c>
      <c r="U26" s="49">
        <v>-17.0295357325687</v>
      </c>
    </row>
    <row r="27" spans="1:21" ht="12" thickBot="1">
      <c r="A27" s="69"/>
      <c r="B27" s="71" t="s">
        <v>25</v>
      </c>
      <c r="C27" s="72"/>
      <c r="D27" s="47">
        <v>211469.08739999999</v>
      </c>
      <c r="E27" s="47">
        <v>252290</v>
      </c>
      <c r="F27" s="48">
        <v>83.819845178167995</v>
      </c>
      <c r="G27" s="47">
        <v>270780.51069999998</v>
      </c>
      <c r="H27" s="48">
        <v>-21.9038745243049</v>
      </c>
      <c r="I27" s="47">
        <v>58311.270400000001</v>
      </c>
      <c r="J27" s="48">
        <v>27.5743708534111</v>
      </c>
      <c r="K27" s="47">
        <v>80688.089399999997</v>
      </c>
      <c r="L27" s="48">
        <v>29.7983371075753</v>
      </c>
      <c r="M27" s="48">
        <v>-0.277324933164175</v>
      </c>
      <c r="N27" s="47">
        <v>3666992.0455</v>
      </c>
      <c r="O27" s="47">
        <v>74815433.483700007</v>
      </c>
      <c r="P27" s="47">
        <v>33261</v>
      </c>
      <c r="Q27" s="47">
        <v>28774</v>
      </c>
      <c r="R27" s="48">
        <v>15.5939389726837</v>
      </c>
      <c r="S27" s="47">
        <v>6.3578691981600102</v>
      </c>
      <c r="T27" s="47">
        <v>6.1145588899701098</v>
      </c>
      <c r="U27" s="49">
        <v>3.82691591485256</v>
      </c>
    </row>
    <row r="28" spans="1:21" ht="12" thickBot="1">
      <c r="A28" s="69"/>
      <c r="B28" s="71" t="s">
        <v>26</v>
      </c>
      <c r="C28" s="72"/>
      <c r="D28" s="47">
        <v>840919.62479999999</v>
      </c>
      <c r="E28" s="47">
        <v>908810</v>
      </c>
      <c r="F28" s="48">
        <v>92.529750420880106</v>
      </c>
      <c r="G28" s="47">
        <v>908162.19330000004</v>
      </c>
      <c r="H28" s="48">
        <v>-7.4042466198311798</v>
      </c>
      <c r="I28" s="47">
        <v>38891.213000000003</v>
      </c>
      <c r="J28" s="48">
        <v>4.6248430709712203</v>
      </c>
      <c r="K28" s="47">
        <v>-46269.634899999997</v>
      </c>
      <c r="L28" s="48">
        <v>-5.0948646884175499</v>
      </c>
      <c r="M28" s="48">
        <v>-1.84053425284322</v>
      </c>
      <c r="N28" s="47">
        <v>13919028.9702</v>
      </c>
      <c r="O28" s="47">
        <v>257856800.29069999</v>
      </c>
      <c r="P28" s="47">
        <v>44604</v>
      </c>
      <c r="Q28" s="47">
        <v>40320</v>
      </c>
      <c r="R28" s="48">
        <v>10.625</v>
      </c>
      <c r="S28" s="47">
        <v>18.853009254775401</v>
      </c>
      <c r="T28" s="47">
        <v>18.211198087797602</v>
      </c>
      <c r="U28" s="49">
        <v>3.4042903088013499</v>
      </c>
    </row>
    <row r="29" spans="1:21" ht="12" thickBot="1">
      <c r="A29" s="69"/>
      <c r="B29" s="71" t="s">
        <v>27</v>
      </c>
      <c r="C29" s="72"/>
      <c r="D29" s="47">
        <v>652486.52509999997</v>
      </c>
      <c r="E29" s="47">
        <v>601347</v>
      </c>
      <c r="F29" s="48">
        <v>108.50416233888301</v>
      </c>
      <c r="G29" s="47">
        <v>519898.47499999998</v>
      </c>
      <c r="H29" s="48">
        <v>25.5026810955735</v>
      </c>
      <c r="I29" s="47">
        <v>57566.845200000003</v>
      </c>
      <c r="J29" s="48">
        <v>8.8226872104641991</v>
      </c>
      <c r="K29" s="47">
        <v>112770.46369999999</v>
      </c>
      <c r="L29" s="48">
        <v>21.690862566965599</v>
      </c>
      <c r="M29" s="48">
        <v>-0.48952196070468001</v>
      </c>
      <c r="N29" s="47">
        <v>9413908.3333999999</v>
      </c>
      <c r="O29" s="47">
        <v>183013004.49380001</v>
      </c>
      <c r="P29" s="47">
        <v>87196</v>
      </c>
      <c r="Q29" s="47">
        <v>82235</v>
      </c>
      <c r="R29" s="48">
        <v>6.0327111327293599</v>
      </c>
      <c r="S29" s="47">
        <v>7.4829868927473804</v>
      </c>
      <c r="T29" s="47">
        <v>6.5311319705721402</v>
      </c>
      <c r="U29" s="49">
        <v>12.7202537678876</v>
      </c>
    </row>
    <row r="30" spans="1:21" ht="12" thickBot="1">
      <c r="A30" s="69"/>
      <c r="B30" s="71" t="s">
        <v>28</v>
      </c>
      <c r="C30" s="72"/>
      <c r="D30" s="47">
        <v>752197.50930000003</v>
      </c>
      <c r="E30" s="47">
        <v>891434</v>
      </c>
      <c r="F30" s="48">
        <v>84.380616994640107</v>
      </c>
      <c r="G30" s="47">
        <v>986793.20770000003</v>
      </c>
      <c r="H30" s="48">
        <v>-23.7735420723853</v>
      </c>
      <c r="I30" s="47">
        <v>90338.631299999994</v>
      </c>
      <c r="J30" s="48">
        <v>12.0099615038701</v>
      </c>
      <c r="K30" s="47">
        <v>168379.90470000001</v>
      </c>
      <c r="L30" s="48">
        <v>17.063342490212001</v>
      </c>
      <c r="M30" s="48">
        <v>-0.46348329712530101</v>
      </c>
      <c r="N30" s="47">
        <v>17696358.976100001</v>
      </c>
      <c r="O30" s="47">
        <v>336925040.85540003</v>
      </c>
      <c r="P30" s="47">
        <v>60124</v>
      </c>
      <c r="Q30" s="47">
        <v>66956</v>
      </c>
      <c r="R30" s="48">
        <v>-10.203715873110699</v>
      </c>
      <c r="S30" s="47">
        <v>12.510769564566599</v>
      </c>
      <c r="T30" s="47">
        <v>13.0262406864209</v>
      </c>
      <c r="U30" s="49">
        <v>-4.1202191375525503</v>
      </c>
    </row>
    <row r="31" spans="1:21" ht="12" thickBot="1">
      <c r="A31" s="69"/>
      <c r="B31" s="71" t="s">
        <v>29</v>
      </c>
      <c r="C31" s="72"/>
      <c r="D31" s="47">
        <v>809638.52260000003</v>
      </c>
      <c r="E31" s="47">
        <v>805969</v>
      </c>
      <c r="F31" s="48">
        <v>100.45529326810301</v>
      </c>
      <c r="G31" s="47">
        <v>841928.1814</v>
      </c>
      <c r="H31" s="48">
        <v>-3.8352034666789701</v>
      </c>
      <c r="I31" s="47">
        <v>34376.994100000004</v>
      </c>
      <c r="J31" s="48">
        <v>4.2459681870873496</v>
      </c>
      <c r="K31" s="47">
        <v>48916.476999999999</v>
      </c>
      <c r="L31" s="48">
        <v>5.8100534084343503</v>
      </c>
      <c r="M31" s="48">
        <v>-0.29723078585565399</v>
      </c>
      <c r="N31" s="47">
        <v>14223178.2239</v>
      </c>
      <c r="O31" s="47">
        <v>272339151.16829997</v>
      </c>
      <c r="P31" s="47">
        <v>31742</v>
      </c>
      <c r="Q31" s="47">
        <v>29624</v>
      </c>
      <c r="R31" s="48">
        <v>7.1496084256008601</v>
      </c>
      <c r="S31" s="47">
        <v>25.506852832209699</v>
      </c>
      <c r="T31" s="47">
        <v>25.462399756953801</v>
      </c>
      <c r="U31" s="49">
        <v>0.17427894985042999</v>
      </c>
    </row>
    <row r="32" spans="1:21" ht="12" thickBot="1">
      <c r="A32" s="69"/>
      <c r="B32" s="71" t="s">
        <v>30</v>
      </c>
      <c r="C32" s="72"/>
      <c r="D32" s="47">
        <v>111615.9758</v>
      </c>
      <c r="E32" s="47">
        <v>127007</v>
      </c>
      <c r="F32" s="48">
        <v>87.881751242057504</v>
      </c>
      <c r="G32" s="47">
        <v>129444.7506</v>
      </c>
      <c r="H32" s="48">
        <v>-13.7732698447487</v>
      </c>
      <c r="I32" s="47">
        <v>28621.947899999999</v>
      </c>
      <c r="J32" s="48">
        <v>25.643235831478499</v>
      </c>
      <c r="K32" s="47">
        <v>37117.830099999999</v>
      </c>
      <c r="L32" s="48">
        <v>28.6746507123326</v>
      </c>
      <c r="M32" s="48">
        <v>-0.22888951690093501</v>
      </c>
      <c r="N32" s="47">
        <v>2020169.679</v>
      </c>
      <c r="O32" s="47">
        <v>41339441.882600002</v>
      </c>
      <c r="P32" s="47">
        <v>25038</v>
      </c>
      <c r="Q32" s="47">
        <v>22628</v>
      </c>
      <c r="R32" s="48">
        <v>10.650521477815101</v>
      </c>
      <c r="S32" s="47">
        <v>4.4578630801182202</v>
      </c>
      <c r="T32" s="47">
        <v>4.4709708414353901</v>
      </c>
      <c r="U32" s="49">
        <v>-0.29403687555209401</v>
      </c>
    </row>
    <row r="33" spans="1:21" ht="12" thickBot="1">
      <c r="A33" s="69"/>
      <c r="B33" s="71" t="s">
        <v>31</v>
      </c>
      <c r="C33" s="72"/>
      <c r="D33" s="47">
        <v>-77.393000000000001</v>
      </c>
      <c r="E33" s="50"/>
      <c r="F33" s="50"/>
      <c r="G33" s="47">
        <v>110.98860000000001</v>
      </c>
      <c r="H33" s="48">
        <v>-169.73058494295799</v>
      </c>
      <c r="I33" s="47">
        <v>-19.2468</v>
      </c>
      <c r="J33" s="48">
        <v>24.868915793418001</v>
      </c>
      <c r="K33" s="47">
        <v>-1280.5254</v>
      </c>
      <c r="L33" s="48">
        <v>-1153.7449792140801</v>
      </c>
      <c r="M33" s="48">
        <v>-0.98496960700662395</v>
      </c>
      <c r="N33" s="47">
        <v>550.52409999999998</v>
      </c>
      <c r="O33" s="47">
        <v>28742.080699999999</v>
      </c>
      <c r="P33" s="47">
        <v>15</v>
      </c>
      <c r="Q33" s="47">
        <v>8</v>
      </c>
      <c r="R33" s="48">
        <v>87.5</v>
      </c>
      <c r="S33" s="47">
        <v>-5.1595333333333304</v>
      </c>
      <c r="T33" s="47">
        <v>5.7970375000000001</v>
      </c>
      <c r="U33" s="49">
        <v>212.355849366222</v>
      </c>
    </row>
    <row r="34" spans="1:21" ht="12" thickBot="1">
      <c r="A34" s="69"/>
      <c r="B34" s="71" t="s">
        <v>40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142137.1532</v>
      </c>
      <c r="E35" s="47">
        <v>134083</v>
      </c>
      <c r="F35" s="48">
        <v>106.006841434037</v>
      </c>
      <c r="G35" s="47">
        <v>131406.3744</v>
      </c>
      <c r="H35" s="48">
        <v>8.1661021765470707</v>
      </c>
      <c r="I35" s="47">
        <v>13385.758400000001</v>
      </c>
      <c r="J35" s="48">
        <v>9.4174943697971898</v>
      </c>
      <c r="K35" s="47">
        <v>15388.3156</v>
      </c>
      <c r="L35" s="48">
        <v>11.710478787854001</v>
      </c>
      <c r="M35" s="48">
        <v>-0.13013491873015601</v>
      </c>
      <c r="N35" s="47">
        <v>2599801.7889</v>
      </c>
      <c r="O35" s="47">
        <v>42940739.070500001</v>
      </c>
      <c r="P35" s="47">
        <v>11512</v>
      </c>
      <c r="Q35" s="47">
        <v>10339</v>
      </c>
      <c r="R35" s="48">
        <v>11.3453912370636</v>
      </c>
      <c r="S35" s="47">
        <v>12.346868763029899</v>
      </c>
      <c r="T35" s="47">
        <v>12.296394138698099</v>
      </c>
      <c r="U35" s="49">
        <v>0.40880506062301503</v>
      </c>
    </row>
    <row r="36" spans="1:21" ht="12" thickBot="1">
      <c r="A36" s="69"/>
      <c r="B36" s="71" t="s">
        <v>41</v>
      </c>
      <c r="C36" s="72"/>
      <c r="D36" s="50"/>
      <c r="E36" s="47">
        <v>532399</v>
      </c>
      <c r="F36" s="50"/>
      <c r="G36" s="47">
        <v>5238.13</v>
      </c>
      <c r="H36" s="50"/>
      <c r="I36" s="50"/>
      <c r="J36" s="50"/>
      <c r="K36" s="47">
        <v>215.76070000000001</v>
      </c>
      <c r="L36" s="48">
        <v>4.1190405736398299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42</v>
      </c>
      <c r="C37" s="72"/>
      <c r="D37" s="50"/>
      <c r="E37" s="47">
        <v>239976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43</v>
      </c>
      <c r="C38" s="72"/>
      <c r="D38" s="50"/>
      <c r="E38" s="47">
        <v>284321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236158.97409999999</v>
      </c>
      <c r="E39" s="47">
        <v>413478</v>
      </c>
      <c r="F39" s="48">
        <v>57.115245333488097</v>
      </c>
      <c r="G39" s="47">
        <v>437366.75699999998</v>
      </c>
      <c r="H39" s="48">
        <v>-46.004361255101102</v>
      </c>
      <c r="I39" s="47">
        <v>11750.0502</v>
      </c>
      <c r="J39" s="48">
        <v>4.9754832501196899</v>
      </c>
      <c r="K39" s="47">
        <v>26165.300599999999</v>
      </c>
      <c r="L39" s="48">
        <v>5.9824621284603001</v>
      </c>
      <c r="M39" s="48">
        <v>-0.55093005122975702</v>
      </c>
      <c r="N39" s="47">
        <v>6295315.1639</v>
      </c>
      <c r="O39" s="47">
        <v>108244908.0614</v>
      </c>
      <c r="P39" s="47">
        <v>397</v>
      </c>
      <c r="Q39" s="47">
        <v>390</v>
      </c>
      <c r="R39" s="48">
        <v>1.79487179487179</v>
      </c>
      <c r="S39" s="47">
        <v>594.85887682619705</v>
      </c>
      <c r="T39" s="47">
        <v>644.92219615384602</v>
      </c>
      <c r="U39" s="49">
        <v>-8.4159993702635703</v>
      </c>
    </row>
    <row r="40" spans="1:21" ht="12" thickBot="1">
      <c r="A40" s="69"/>
      <c r="B40" s="71" t="s">
        <v>34</v>
      </c>
      <c r="C40" s="72"/>
      <c r="D40" s="47">
        <v>336802.4718</v>
      </c>
      <c r="E40" s="47">
        <v>435405</v>
      </c>
      <c r="F40" s="48">
        <v>77.353836497054502</v>
      </c>
      <c r="G40" s="47">
        <v>537206.49419999996</v>
      </c>
      <c r="H40" s="48">
        <v>-37.3048398639407</v>
      </c>
      <c r="I40" s="47">
        <v>19953.993999999999</v>
      </c>
      <c r="J40" s="48">
        <v>5.9245390609392796</v>
      </c>
      <c r="K40" s="47">
        <v>48902.105799999998</v>
      </c>
      <c r="L40" s="48">
        <v>9.1030369751624693</v>
      </c>
      <c r="M40" s="48">
        <v>-0.59196043455453795</v>
      </c>
      <c r="N40" s="47">
        <v>10489318.4943</v>
      </c>
      <c r="O40" s="47">
        <v>144799055.38330001</v>
      </c>
      <c r="P40" s="47">
        <v>1881</v>
      </c>
      <c r="Q40" s="47">
        <v>1647</v>
      </c>
      <c r="R40" s="48">
        <v>14.207650273224001</v>
      </c>
      <c r="S40" s="47">
        <v>179.055008931419</v>
      </c>
      <c r="T40" s="47">
        <v>197.19595768063101</v>
      </c>
      <c r="U40" s="49">
        <v>-10.131494705160801</v>
      </c>
    </row>
    <row r="41" spans="1:21" ht="12" thickBot="1">
      <c r="A41" s="69"/>
      <c r="B41" s="71" t="s">
        <v>44</v>
      </c>
      <c r="C41" s="72"/>
      <c r="D41" s="50"/>
      <c r="E41" s="47">
        <v>277549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45</v>
      </c>
      <c r="C42" s="72"/>
      <c r="D42" s="50"/>
      <c r="E42" s="47">
        <v>118464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26258.6558</v>
      </c>
      <c r="E43" s="53"/>
      <c r="F43" s="53"/>
      <c r="G43" s="52">
        <v>55552.883999999998</v>
      </c>
      <c r="H43" s="54">
        <v>-52.732146543463003</v>
      </c>
      <c r="I43" s="52">
        <v>2747.6379000000002</v>
      </c>
      <c r="J43" s="54">
        <v>10.463741636005601</v>
      </c>
      <c r="K43" s="52">
        <v>5337.7552999999998</v>
      </c>
      <c r="L43" s="54">
        <v>9.6084215897774108</v>
      </c>
      <c r="M43" s="54">
        <v>-0.48524468703164397</v>
      </c>
      <c r="N43" s="52">
        <v>564684.93669999996</v>
      </c>
      <c r="O43" s="52">
        <v>14535519.092499999</v>
      </c>
      <c r="P43" s="52">
        <v>63</v>
      </c>
      <c r="Q43" s="52">
        <v>37</v>
      </c>
      <c r="R43" s="54">
        <v>70.270270270270302</v>
      </c>
      <c r="S43" s="52">
        <v>416.80406031746003</v>
      </c>
      <c r="T43" s="52">
        <v>618.12527567567599</v>
      </c>
      <c r="U43" s="55">
        <v>-48.301164629941098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48687</v>
      </c>
      <c r="D2" s="32">
        <v>553336.16044188</v>
      </c>
      <c r="E2" s="32">
        <v>430422.32891880302</v>
      </c>
      <c r="F2" s="32">
        <v>122913.83152307699</v>
      </c>
      <c r="G2" s="32">
        <v>430422.32891880302</v>
      </c>
      <c r="H2" s="32">
        <v>0.22213229553788999</v>
      </c>
    </row>
    <row r="3" spans="1:8" ht="14.25">
      <c r="A3" s="32">
        <v>2</v>
      </c>
      <c r="B3" s="33">
        <v>13</v>
      </c>
      <c r="C3" s="32">
        <v>10320.853999999999</v>
      </c>
      <c r="D3" s="32">
        <v>73807.374949814694</v>
      </c>
      <c r="E3" s="32">
        <v>60708.375281287299</v>
      </c>
      <c r="F3" s="32">
        <v>13098.9996685273</v>
      </c>
      <c r="G3" s="32">
        <v>60708.375281287299</v>
      </c>
      <c r="H3" s="32">
        <v>0.17747548503701699</v>
      </c>
    </row>
    <row r="4" spans="1:8" ht="14.25">
      <c r="A4" s="32">
        <v>3</v>
      </c>
      <c r="B4" s="33">
        <v>14</v>
      </c>
      <c r="C4" s="32">
        <v>92383</v>
      </c>
      <c r="D4" s="32">
        <v>95872.647191452998</v>
      </c>
      <c r="E4" s="32">
        <v>78485.731026495705</v>
      </c>
      <c r="F4" s="32">
        <v>17386.9161649573</v>
      </c>
      <c r="G4" s="32">
        <v>78485.731026495705</v>
      </c>
      <c r="H4" s="32">
        <v>0.18135429316180701</v>
      </c>
    </row>
    <row r="5" spans="1:8" ht="14.25">
      <c r="A5" s="32">
        <v>4</v>
      </c>
      <c r="B5" s="33">
        <v>15</v>
      </c>
      <c r="C5" s="32">
        <v>3042</v>
      </c>
      <c r="D5" s="32">
        <v>46810.592760683801</v>
      </c>
      <c r="E5" s="32">
        <v>39985.211733333301</v>
      </c>
      <c r="F5" s="32">
        <v>6825.3810273504296</v>
      </c>
      <c r="G5" s="32">
        <v>39985.211733333301</v>
      </c>
      <c r="H5" s="32">
        <v>0.14580847250204201</v>
      </c>
    </row>
    <row r="6" spans="1:8" ht="14.25">
      <c r="A6" s="32">
        <v>5</v>
      </c>
      <c r="B6" s="33">
        <v>16</v>
      </c>
      <c r="C6" s="32">
        <v>2708</v>
      </c>
      <c r="D6" s="32">
        <v>211080.45610341901</v>
      </c>
      <c r="E6" s="32">
        <v>202166.83301111101</v>
      </c>
      <c r="F6" s="32">
        <v>8913.6230923076891</v>
      </c>
      <c r="G6" s="32">
        <v>202166.83301111101</v>
      </c>
      <c r="H6" s="32">
        <v>4.2228557095501398E-2</v>
      </c>
    </row>
    <row r="7" spans="1:8" ht="14.25">
      <c r="A7" s="32">
        <v>6</v>
      </c>
      <c r="B7" s="33">
        <v>17</v>
      </c>
      <c r="C7" s="32">
        <v>16053</v>
      </c>
      <c r="D7" s="32">
        <v>273420.47747435898</v>
      </c>
      <c r="E7" s="32">
        <v>212967.50071025599</v>
      </c>
      <c r="F7" s="32">
        <v>60452.976764102597</v>
      </c>
      <c r="G7" s="32">
        <v>212967.50071025599</v>
      </c>
      <c r="H7" s="32">
        <v>0.22109893641660999</v>
      </c>
    </row>
    <row r="8" spans="1:8" ht="14.25">
      <c r="A8" s="32">
        <v>7</v>
      </c>
      <c r="B8" s="33">
        <v>18</v>
      </c>
      <c r="C8" s="32">
        <v>41504</v>
      </c>
      <c r="D8" s="32">
        <v>141379.67453162401</v>
      </c>
      <c r="E8" s="32">
        <v>113273.34063333301</v>
      </c>
      <c r="F8" s="32">
        <v>28106.333898290599</v>
      </c>
      <c r="G8" s="32">
        <v>113273.34063333301</v>
      </c>
      <c r="H8" s="32">
        <v>0.19880038620405599</v>
      </c>
    </row>
    <row r="9" spans="1:8" ht="14.25">
      <c r="A9" s="32">
        <v>8</v>
      </c>
      <c r="B9" s="33">
        <v>19</v>
      </c>
      <c r="C9" s="32">
        <v>13236</v>
      </c>
      <c r="D9" s="32">
        <v>76095.324978632503</v>
      </c>
      <c r="E9" s="32">
        <v>58091.475425641001</v>
      </c>
      <c r="F9" s="32">
        <v>18003.849552991502</v>
      </c>
      <c r="G9" s="32">
        <v>58091.475425641001</v>
      </c>
      <c r="H9" s="32">
        <v>0.23659600058278099</v>
      </c>
    </row>
    <row r="10" spans="1:8" ht="14.25">
      <c r="A10" s="32">
        <v>9</v>
      </c>
      <c r="B10" s="33">
        <v>21</v>
      </c>
      <c r="C10" s="32">
        <v>144188</v>
      </c>
      <c r="D10" s="32">
        <v>559584.59829999995</v>
      </c>
      <c r="E10" s="32">
        <v>525401.46889999998</v>
      </c>
      <c r="F10" s="32">
        <v>34183.129399999998</v>
      </c>
      <c r="G10" s="32">
        <v>525401.46889999998</v>
      </c>
      <c r="H10" s="32">
        <v>6.10866158644238E-2</v>
      </c>
    </row>
    <row r="11" spans="1:8" ht="14.25">
      <c r="A11" s="32">
        <v>10</v>
      </c>
      <c r="B11" s="33">
        <v>22</v>
      </c>
      <c r="C11" s="32">
        <v>56762.3</v>
      </c>
      <c r="D11" s="32">
        <v>879609.21990427398</v>
      </c>
      <c r="E11" s="32">
        <v>837311.33604529896</v>
      </c>
      <c r="F11" s="32">
        <v>42297.883858974397</v>
      </c>
      <c r="G11" s="32">
        <v>837311.33604529896</v>
      </c>
      <c r="H11" s="32">
        <v>4.8087131082570497E-2</v>
      </c>
    </row>
    <row r="12" spans="1:8" ht="14.25">
      <c r="A12" s="32">
        <v>11</v>
      </c>
      <c r="B12" s="33">
        <v>23</v>
      </c>
      <c r="C12" s="32">
        <v>157987.61300000001</v>
      </c>
      <c r="D12" s="32">
        <v>1270791.5769547001</v>
      </c>
      <c r="E12" s="32">
        <v>1071873.8262982899</v>
      </c>
      <c r="F12" s="32">
        <v>198917.75065641</v>
      </c>
      <c r="G12" s="32">
        <v>1071873.8262982899</v>
      </c>
      <c r="H12" s="32">
        <v>0.15653058633980901</v>
      </c>
    </row>
    <row r="13" spans="1:8" ht="14.25">
      <c r="A13" s="32">
        <v>12</v>
      </c>
      <c r="B13" s="33">
        <v>24</v>
      </c>
      <c r="C13" s="32">
        <v>18832.914000000001</v>
      </c>
      <c r="D13" s="32">
        <v>490244.272251282</v>
      </c>
      <c r="E13" s="32">
        <v>430332.66491196601</v>
      </c>
      <c r="F13" s="32">
        <v>59911.607339316201</v>
      </c>
      <c r="G13" s="32">
        <v>430332.66491196601</v>
      </c>
      <c r="H13" s="32">
        <v>0.122207664077731</v>
      </c>
    </row>
    <row r="14" spans="1:8" ht="14.25">
      <c r="A14" s="32">
        <v>13</v>
      </c>
      <c r="B14" s="33">
        <v>25</v>
      </c>
      <c r="C14" s="32">
        <v>72551</v>
      </c>
      <c r="D14" s="32">
        <v>879965.98919999995</v>
      </c>
      <c r="E14" s="32">
        <v>825591.2794</v>
      </c>
      <c r="F14" s="32">
        <v>54374.709799999997</v>
      </c>
      <c r="G14" s="32">
        <v>825591.2794</v>
      </c>
      <c r="H14" s="32">
        <v>6.1791831124556801E-2</v>
      </c>
    </row>
    <row r="15" spans="1:8" ht="14.25">
      <c r="A15" s="32">
        <v>14</v>
      </c>
      <c r="B15" s="33">
        <v>26</v>
      </c>
      <c r="C15" s="32">
        <v>71343</v>
      </c>
      <c r="D15" s="32">
        <v>324057.87192920398</v>
      </c>
      <c r="E15" s="32">
        <v>285200.37654690299</v>
      </c>
      <c r="F15" s="32">
        <v>38857.495382300898</v>
      </c>
      <c r="G15" s="32">
        <v>285200.37654690299</v>
      </c>
      <c r="H15" s="32">
        <v>0.119909123487641</v>
      </c>
    </row>
    <row r="16" spans="1:8" ht="14.25">
      <c r="A16" s="32">
        <v>15</v>
      </c>
      <c r="B16" s="33">
        <v>27</v>
      </c>
      <c r="C16" s="32">
        <v>137204.95000000001</v>
      </c>
      <c r="D16" s="32">
        <v>882423.46883805306</v>
      </c>
      <c r="E16" s="32">
        <v>773514.24139734497</v>
      </c>
      <c r="F16" s="32">
        <v>108909.227440708</v>
      </c>
      <c r="G16" s="32">
        <v>773514.24139734497</v>
      </c>
      <c r="H16" s="32">
        <v>0.123420592591578</v>
      </c>
    </row>
    <row r="17" spans="1:8" ht="14.25">
      <c r="A17" s="32">
        <v>16</v>
      </c>
      <c r="B17" s="33">
        <v>29</v>
      </c>
      <c r="C17" s="32">
        <v>184812</v>
      </c>
      <c r="D17" s="32">
        <v>2203844.5009709401</v>
      </c>
      <c r="E17" s="32">
        <v>2016167.25221111</v>
      </c>
      <c r="F17" s="32">
        <v>187677.248759829</v>
      </c>
      <c r="G17" s="32">
        <v>2016167.25221111</v>
      </c>
      <c r="H17" s="32">
        <v>8.5159024911759806E-2</v>
      </c>
    </row>
    <row r="18" spans="1:8" ht="14.25">
      <c r="A18" s="32">
        <v>17</v>
      </c>
      <c r="B18" s="33">
        <v>31</v>
      </c>
      <c r="C18" s="32">
        <v>37672.879999999997</v>
      </c>
      <c r="D18" s="32">
        <v>245033.211043597</v>
      </c>
      <c r="E18" s="32">
        <v>207252.3458484</v>
      </c>
      <c r="F18" s="32">
        <v>37780.865195197301</v>
      </c>
      <c r="G18" s="32">
        <v>207252.3458484</v>
      </c>
      <c r="H18" s="32">
        <v>0.154186712218676</v>
      </c>
    </row>
    <row r="19" spans="1:8" ht="14.25">
      <c r="A19" s="32">
        <v>18</v>
      </c>
      <c r="B19" s="33">
        <v>32</v>
      </c>
      <c r="C19" s="32">
        <v>14063.739</v>
      </c>
      <c r="D19" s="32">
        <v>218898.357063187</v>
      </c>
      <c r="E19" s="32">
        <v>198660.404596521</v>
      </c>
      <c r="F19" s="32">
        <v>20237.952466666498</v>
      </c>
      <c r="G19" s="32">
        <v>198660.404596521</v>
      </c>
      <c r="H19" s="32">
        <v>9.2453651723043997E-2</v>
      </c>
    </row>
    <row r="20" spans="1:8" ht="14.25">
      <c r="A20" s="32">
        <v>19</v>
      </c>
      <c r="B20" s="33">
        <v>33</v>
      </c>
      <c r="C20" s="32">
        <v>25670.98</v>
      </c>
      <c r="D20" s="32">
        <v>383444.01253986801</v>
      </c>
      <c r="E20" s="32">
        <v>294805.54692575301</v>
      </c>
      <c r="F20" s="32">
        <v>88638.465614115805</v>
      </c>
      <c r="G20" s="32">
        <v>294805.54692575301</v>
      </c>
      <c r="H20" s="32">
        <v>0.23116403624870699</v>
      </c>
    </row>
    <row r="21" spans="1:8" ht="14.25">
      <c r="A21" s="32">
        <v>20</v>
      </c>
      <c r="B21" s="33">
        <v>34</v>
      </c>
      <c r="C21" s="32">
        <v>45984.093999999997</v>
      </c>
      <c r="D21" s="32">
        <v>211469.037697814</v>
      </c>
      <c r="E21" s="32">
        <v>153157.81996405899</v>
      </c>
      <c r="F21" s="32">
        <v>58311.2177337553</v>
      </c>
      <c r="G21" s="32">
        <v>153157.81996405899</v>
      </c>
      <c r="H21" s="32">
        <v>0.275743524293524</v>
      </c>
    </row>
    <row r="22" spans="1:8" ht="14.25">
      <c r="A22" s="32">
        <v>21</v>
      </c>
      <c r="B22" s="33">
        <v>35</v>
      </c>
      <c r="C22" s="32">
        <v>34360.659</v>
      </c>
      <c r="D22" s="32">
        <v>840919.62547168101</v>
      </c>
      <c r="E22" s="32">
        <v>802028.39634331199</v>
      </c>
      <c r="F22" s="32">
        <v>38891.229128369603</v>
      </c>
      <c r="G22" s="32">
        <v>802028.39634331199</v>
      </c>
      <c r="H22" s="32">
        <v>4.6248449852213901E-2</v>
      </c>
    </row>
    <row r="23" spans="1:8" ht="14.25">
      <c r="A23" s="32">
        <v>22</v>
      </c>
      <c r="B23" s="33">
        <v>36</v>
      </c>
      <c r="C23" s="32">
        <v>162829.89300000001</v>
      </c>
      <c r="D23" s="32">
        <v>652486.52569646004</v>
      </c>
      <c r="E23" s="32">
        <v>594919.63262948301</v>
      </c>
      <c r="F23" s="32">
        <v>57566.8930669775</v>
      </c>
      <c r="G23" s="32">
        <v>594919.63262948301</v>
      </c>
      <c r="H23" s="32">
        <v>8.8226945384858202E-2</v>
      </c>
    </row>
    <row r="24" spans="1:8" ht="14.25">
      <c r="A24" s="32">
        <v>23</v>
      </c>
      <c r="B24" s="33">
        <v>37</v>
      </c>
      <c r="C24" s="32">
        <v>96472.820999999996</v>
      </c>
      <c r="D24" s="32">
        <v>752197.50471858401</v>
      </c>
      <c r="E24" s="32">
        <v>661858.88897753099</v>
      </c>
      <c r="F24" s="32">
        <v>90338.615741052898</v>
      </c>
      <c r="G24" s="32">
        <v>661858.88897753099</v>
      </c>
      <c r="H24" s="32">
        <v>0.120099595085537</v>
      </c>
    </row>
    <row r="25" spans="1:8" ht="14.25">
      <c r="A25" s="32">
        <v>24</v>
      </c>
      <c r="B25" s="33">
        <v>38</v>
      </c>
      <c r="C25" s="32">
        <v>178694.28599999999</v>
      </c>
      <c r="D25" s="32">
        <v>809638.51540000003</v>
      </c>
      <c r="E25" s="32">
        <v>775261.60829999996</v>
      </c>
      <c r="F25" s="32">
        <v>34376.907099999997</v>
      </c>
      <c r="G25" s="32">
        <v>775261.60829999996</v>
      </c>
      <c r="H25" s="32">
        <v>4.24595747930991E-2</v>
      </c>
    </row>
    <row r="26" spans="1:8" ht="14.25">
      <c r="A26" s="32">
        <v>25</v>
      </c>
      <c r="B26" s="33">
        <v>39</v>
      </c>
      <c r="C26" s="32">
        <v>75569.005000000005</v>
      </c>
      <c r="D26" s="32">
        <v>111615.88065756</v>
      </c>
      <c r="E26" s="32">
        <v>82994.047667520295</v>
      </c>
      <c r="F26" s="32">
        <v>28621.8329900397</v>
      </c>
      <c r="G26" s="32">
        <v>82994.047667520295</v>
      </c>
      <c r="H26" s="32">
        <v>0.25643154738752699</v>
      </c>
    </row>
    <row r="27" spans="1:8" ht="14.25">
      <c r="A27" s="32">
        <v>26</v>
      </c>
      <c r="B27" s="33">
        <v>40</v>
      </c>
      <c r="C27" s="32">
        <v>-22.344000000000001</v>
      </c>
      <c r="D27" s="32">
        <v>-77.393000000000001</v>
      </c>
      <c r="E27" s="32">
        <v>-58.1462</v>
      </c>
      <c r="F27" s="32">
        <v>-19.2468</v>
      </c>
      <c r="G27" s="32">
        <v>-58.1462</v>
      </c>
      <c r="H27" s="32">
        <v>0.24868915793418001</v>
      </c>
    </row>
    <row r="28" spans="1:8" ht="14.25">
      <c r="A28" s="32">
        <v>27</v>
      </c>
      <c r="B28" s="33">
        <v>42</v>
      </c>
      <c r="C28" s="32">
        <v>9993.8089999999993</v>
      </c>
      <c r="D28" s="32">
        <v>142137.15239999999</v>
      </c>
      <c r="E28" s="32">
        <v>128751.3996</v>
      </c>
      <c r="F28" s="32">
        <v>13385.7528</v>
      </c>
      <c r="G28" s="32">
        <v>128751.3996</v>
      </c>
      <c r="H28" s="32">
        <v>9.4174904829456799E-2</v>
      </c>
    </row>
    <row r="29" spans="1:8" ht="14.25">
      <c r="A29" s="32">
        <v>28</v>
      </c>
      <c r="B29" s="33">
        <v>75</v>
      </c>
      <c r="C29" s="32">
        <v>419</v>
      </c>
      <c r="D29" s="32">
        <v>236158.974358974</v>
      </c>
      <c r="E29" s="32">
        <v>224408.92136752099</v>
      </c>
      <c r="F29" s="32">
        <v>11750.052991453</v>
      </c>
      <c r="G29" s="32">
        <v>224408.92136752099</v>
      </c>
      <c r="H29" s="32">
        <v>4.9754844266863503E-2</v>
      </c>
    </row>
    <row r="30" spans="1:8" ht="14.25">
      <c r="A30" s="32">
        <v>29</v>
      </c>
      <c r="B30" s="33">
        <v>76</v>
      </c>
      <c r="C30" s="32">
        <v>1925</v>
      </c>
      <c r="D30" s="32">
        <v>336802.46662564098</v>
      </c>
      <c r="E30" s="32">
        <v>316848.47664273501</v>
      </c>
      <c r="F30" s="32">
        <v>19953.989982906001</v>
      </c>
      <c r="G30" s="32">
        <v>316848.47664273501</v>
      </c>
      <c r="H30" s="32">
        <v>5.92453795924393E-2</v>
      </c>
    </row>
    <row r="31" spans="1:8" ht="14.25">
      <c r="A31" s="32">
        <v>30</v>
      </c>
      <c r="B31" s="33">
        <v>99</v>
      </c>
      <c r="C31" s="32">
        <v>65</v>
      </c>
      <c r="D31" s="32">
        <v>26258.656228726999</v>
      </c>
      <c r="E31" s="32">
        <v>23511.0173209288</v>
      </c>
      <c r="F31" s="32">
        <v>2747.6389077981999</v>
      </c>
      <c r="G31" s="32">
        <v>23511.0173209288</v>
      </c>
      <c r="H31" s="32">
        <v>0.104637453031289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2013-10-16T00:13:35Z</dcterms:modified>
</cp:coreProperties>
</file>