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<sst xmlns="http://schemas.openxmlformats.org/spreadsheetml/2006/main" count="114" uniqueCount="71">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</sst>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16452471.7687</v>
      </c>
      <c r="F3" s="25">
        <f>RA!I7</f>
        <v>1482673.1000999999</v>
      </c>
      <c r="G3" s="16">
        <f>E3-F3</f>
        <v>14969798.6686</v>
      </c>
      <c r="H3" s="27">
        <f>RA!J7</f>
        <v>9.0118562179861108</v>
      </c>
      <c r="I3" s="20">
        <f>SUM(I4:I39)</f>
        <v>16452476.141794192</v>
      </c>
      <c r="J3" s="21">
        <f>SUM(J4:J39)</f>
        <v>14969798.607998028</v>
      </c>
      <c r="K3" s="22">
        <f>E3-I3</f>
        <v>-4.3730941917747259</v>
      </c>
      <c r="L3" s="22">
        <f>G3-J3</f>
        <v>6.0601972043514252E-2</v>
      </c>
    </row>
    <row r="4" spans="1:12">
      <c r="A4" s="38">
        <f>RA!A8</f>
        <v>41565</v>
      </c>
      <c r="B4" s="12">
        <v>12</v>
      </c>
      <c r="C4" s="35" t="s">
        <v>6</v>
      </c>
      <c r="D4" s="35"/>
      <c r="E4" s="15">
        <f>RA!D8</f>
        <v>594350.4608</v>
      </c>
      <c r="F4" s="25">
        <f>RA!I8</f>
        <v>123104.1259</v>
      </c>
      <c r="G4" s="16">
        <f t="shared" ref="G4:G39" si="0">E4-F4</f>
        <v>471246.33490000002</v>
      </c>
      <c r="H4" s="27">
        <f>RA!J8</f>
        <v>20.712379987777101</v>
      </c>
      <c r="I4" s="20">
        <f>VLOOKUP(B4,RMS!B:D,3,FALSE)</f>
        <v>594350.900590598</v>
      </c>
      <c r="J4" s="21">
        <f>VLOOKUP(B4,RMS!B:E,4,FALSE)</f>
        <v>471246.33375897398</v>
      </c>
      <c r="K4" s="22">
        <f t="shared" ref="K4:K39" si="1">E4-I4</f>
        <v>-0.43979059800039977</v>
      </c>
      <c r="L4" s="22">
        <f t="shared" ref="L4:L39" si="2">G4-J4</f>
        <v>1.1410260340198874E-3</v>
      </c>
    </row>
    <row r="5" spans="1:12">
      <c r="A5" s="38"/>
      <c r="B5" s="12">
        <v>13</v>
      </c>
      <c r="C5" s="35" t="s">
        <v>7</v>
      </c>
      <c r="D5" s="35"/>
      <c r="E5" s="15">
        <f>RA!D9</f>
        <v>85636.329700000002</v>
      </c>
      <c r="F5" s="25">
        <f>RA!I9</f>
        <v>17062.3122</v>
      </c>
      <c r="G5" s="16">
        <f t="shared" si="0"/>
        <v>68574.017500000002</v>
      </c>
      <c r="H5" s="27">
        <f>RA!J9</f>
        <v>19.924151653594301</v>
      </c>
      <c r="I5" s="20">
        <f>VLOOKUP(B5,RMS!B:D,3,FALSE)</f>
        <v>85636.338655540399</v>
      </c>
      <c r="J5" s="21">
        <f>VLOOKUP(B5,RMS!B:E,4,FALSE)</f>
        <v>68574.017072619303</v>
      </c>
      <c r="K5" s="22">
        <f t="shared" si="1"/>
        <v>-8.9555403974372894E-3</v>
      </c>
      <c r="L5" s="22">
        <f t="shared" si="2"/>
        <v>4.2738069896586239E-4</v>
      </c>
    </row>
    <row r="6" spans="1:12">
      <c r="A6" s="38"/>
      <c r="B6" s="12">
        <v>14</v>
      </c>
      <c r="C6" s="35" t="s">
        <v>8</v>
      </c>
      <c r="D6" s="35"/>
      <c r="E6" s="15">
        <f>RA!D10</f>
        <v>109066.89840000001</v>
      </c>
      <c r="F6" s="25">
        <f>RA!I10</f>
        <v>26267.840400000001</v>
      </c>
      <c r="G6" s="16">
        <f t="shared" si="0"/>
        <v>82799.058000000005</v>
      </c>
      <c r="H6" s="27">
        <f>RA!J10</f>
        <v>24.0841545742535</v>
      </c>
      <c r="I6" s="20">
        <f>VLOOKUP(B6,RMS!B:D,3,FALSE)</f>
        <v>109068.995959829</v>
      </c>
      <c r="J6" s="21">
        <f>VLOOKUP(B6,RMS!B:E,4,FALSE)</f>
        <v>82799.058464957299</v>
      </c>
      <c r="K6" s="22">
        <f t="shared" si="1"/>
        <v>-2.0975598289951449</v>
      </c>
      <c r="L6" s="22">
        <f t="shared" si="2"/>
        <v>-4.6495729475282133E-4</v>
      </c>
    </row>
    <row r="7" spans="1:12">
      <c r="A7" s="38"/>
      <c r="B7" s="12">
        <v>15</v>
      </c>
      <c r="C7" s="35" t="s">
        <v>9</v>
      </c>
      <c r="D7" s="35"/>
      <c r="E7" s="15">
        <f>RA!D11</f>
        <v>44860.3217</v>
      </c>
      <c r="F7" s="25">
        <f>RA!I11</f>
        <v>10270.2709</v>
      </c>
      <c r="G7" s="16">
        <f t="shared" si="0"/>
        <v>34590.050799999997</v>
      </c>
      <c r="H7" s="27">
        <f>RA!J11</f>
        <v>22.893885979422201</v>
      </c>
      <c r="I7" s="20">
        <f>VLOOKUP(B7,RMS!B:D,3,FALSE)</f>
        <v>44860.345814529901</v>
      </c>
      <c r="J7" s="21">
        <f>VLOOKUP(B7,RMS!B:E,4,FALSE)</f>
        <v>34590.050800854697</v>
      </c>
      <c r="K7" s="22">
        <f t="shared" si="1"/>
        <v>-2.4114529900543857E-2</v>
      </c>
      <c r="L7" s="22">
        <f t="shared" si="2"/>
        <v>-8.5469946498051286E-7</v>
      </c>
    </row>
    <row r="8" spans="1:12">
      <c r="A8" s="38"/>
      <c r="B8" s="12">
        <v>16</v>
      </c>
      <c r="C8" s="35" t="s">
        <v>10</v>
      </c>
      <c r="D8" s="35"/>
      <c r="E8" s="15">
        <f>RA!D12</f>
        <v>324796.02389999997</v>
      </c>
      <c r="F8" s="25">
        <f>RA!I12</f>
        <v>2302.1822999999999</v>
      </c>
      <c r="G8" s="16">
        <f t="shared" si="0"/>
        <v>322493.84159999999</v>
      </c>
      <c r="H8" s="27">
        <f>RA!J12</f>
        <v>0.70880864622554896</v>
      </c>
      <c r="I8" s="20">
        <f>VLOOKUP(B8,RMS!B:D,3,FALSE)</f>
        <v>324796.02170683799</v>
      </c>
      <c r="J8" s="21">
        <f>VLOOKUP(B8,RMS!B:E,4,FALSE)</f>
        <v>322493.84292905999</v>
      </c>
      <c r="K8" s="22">
        <f t="shared" si="1"/>
        <v>2.1931619849056005E-3</v>
      </c>
      <c r="L8" s="22">
        <f t="shared" si="2"/>
        <v>-1.3290600036270916E-3</v>
      </c>
    </row>
    <row r="9" spans="1:12">
      <c r="A9" s="38"/>
      <c r="B9" s="12">
        <v>17</v>
      </c>
      <c r="C9" s="35" t="s">
        <v>11</v>
      </c>
      <c r="D9" s="35"/>
      <c r="E9" s="15">
        <f>RA!D13</f>
        <v>385491.8947</v>
      </c>
      <c r="F9" s="25">
        <f>RA!I13</f>
        <v>83912.203099999999</v>
      </c>
      <c r="G9" s="16">
        <f t="shared" si="0"/>
        <v>301579.69160000002</v>
      </c>
      <c r="H9" s="27">
        <f>RA!J13</f>
        <v>21.767566128803502</v>
      </c>
      <c r="I9" s="20">
        <f>VLOOKUP(B9,RMS!B:D,3,FALSE)</f>
        <v>385492.06332564098</v>
      </c>
      <c r="J9" s="21">
        <f>VLOOKUP(B9,RMS!B:E,4,FALSE)</f>
        <v>301579.69164615398</v>
      </c>
      <c r="K9" s="22">
        <f t="shared" si="1"/>
        <v>-0.16862564097391441</v>
      </c>
      <c r="L9" s="22">
        <f t="shared" si="2"/>
        <v>-4.6153960283845663E-5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226062.9411</v>
      </c>
      <c r="F10" s="25">
        <f>RA!I14</f>
        <v>45801.443200000002</v>
      </c>
      <c r="G10" s="16">
        <f t="shared" si="0"/>
        <v>180261.49789999999</v>
      </c>
      <c r="H10" s="27">
        <f>RA!J14</f>
        <v>20.260482756322101</v>
      </c>
      <c r="I10" s="20">
        <f>VLOOKUP(B10,RMS!B:D,3,FALSE)</f>
        <v>226062.91855982901</v>
      </c>
      <c r="J10" s="21">
        <f>VLOOKUP(B10,RMS!B:E,4,FALSE)</f>
        <v>180261.50058461499</v>
      </c>
      <c r="K10" s="22">
        <f t="shared" si="1"/>
        <v>2.2540170990396291E-2</v>
      </c>
      <c r="L10" s="22">
        <f t="shared" si="2"/>
        <v>-2.6846149994526058E-3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148791.7795</v>
      </c>
      <c r="F11" s="25">
        <f>RA!I15</f>
        <v>35699.1999</v>
      </c>
      <c r="G11" s="16">
        <f t="shared" si="0"/>
        <v>113092.5796</v>
      </c>
      <c r="H11" s="27">
        <f>RA!J15</f>
        <v>23.9927232673496</v>
      </c>
      <c r="I11" s="20">
        <f>VLOOKUP(B11,RMS!B:D,3,FALSE)</f>
        <v>148791.88219999999</v>
      </c>
      <c r="J11" s="21">
        <f>VLOOKUP(B11,RMS!B:E,4,FALSE)</f>
        <v>113092.578535897</v>
      </c>
      <c r="K11" s="22">
        <f t="shared" si="1"/>
        <v>-0.10269999998854473</v>
      </c>
      <c r="L11" s="22">
        <f t="shared" si="2"/>
        <v>1.0641029948601499E-3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633208.23800000001</v>
      </c>
      <c r="F12" s="25">
        <f>RA!I16</f>
        <v>18640.394499999999</v>
      </c>
      <c r="G12" s="16">
        <f t="shared" si="0"/>
        <v>614567.84349999996</v>
      </c>
      <c r="H12" s="27">
        <f>RA!J16</f>
        <v>2.9438016408118801</v>
      </c>
      <c r="I12" s="20">
        <f>VLOOKUP(B12,RMS!B:D,3,FALSE)</f>
        <v>633208.14740000002</v>
      </c>
      <c r="J12" s="21">
        <f>VLOOKUP(B12,RMS!B:E,4,FALSE)</f>
        <v>614567.84349999996</v>
      </c>
      <c r="K12" s="22">
        <f t="shared" si="1"/>
        <v>9.0599999995902181E-2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687855.63009999995</v>
      </c>
      <c r="F13" s="25">
        <f>RA!I17</f>
        <v>42444.124600000003</v>
      </c>
      <c r="G13" s="16">
        <f t="shared" si="0"/>
        <v>645411.50549999997</v>
      </c>
      <c r="H13" s="27">
        <f>RA!J17</f>
        <v>6.1704989743021397</v>
      </c>
      <c r="I13" s="20">
        <f>VLOOKUP(B13,RMS!B:D,3,FALSE)</f>
        <v>687855.67546324804</v>
      </c>
      <c r="J13" s="21">
        <f>VLOOKUP(B13,RMS!B:E,4,FALSE)</f>
        <v>645411.50595042703</v>
      </c>
      <c r="K13" s="22">
        <f t="shared" si="1"/>
        <v>-4.5363248093053699E-2</v>
      </c>
      <c r="L13" s="22">
        <f t="shared" si="2"/>
        <v>-4.5042706187814474E-4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1602695.2046999999</v>
      </c>
      <c r="F14" s="25">
        <f>RA!I18</f>
        <v>217406.91269999999</v>
      </c>
      <c r="G14" s="16">
        <f t="shared" si="0"/>
        <v>1385288.2919999999</v>
      </c>
      <c r="H14" s="27">
        <f>RA!J18</f>
        <v>13.565081623907099</v>
      </c>
      <c r="I14" s="20">
        <f>VLOOKUP(B14,RMS!B:D,3,FALSE)</f>
        <v>1602695.52932821</v>
      </c>
      <c r="J14" s="21">
        <f>VLOOKUP(B14,RMS!B:E,4,FALSE)</f>
        <v>1385288.28458974</v>
      </c>
      <c r="K14" s="22">
        <f t="shared" si="1"/>
        <v>-0.32462821016088128</v>
      </c>
      <c r="L14" s="22">
        <f t="shared" si="2"/>
        <v>7.4102599173784256E-3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622367.10880000005</v>
      </c>
      <c r="F15" s="25">
        <f>RA!I19</f>
        <v>80249.312600000005</v>
      </c>
      <c r="G15" s="16">
        <f t="shared" si="0"/>
        <v>542117.79619999998</v>
      </c>
      <c r="H15" s="27">
        <f>RA!J19</f>
        <v>12.8942084929151</v>
      </c>
      <c r="I15" s="20">
        <f>VLOOKUP(B15,RMS!B:D,3,FALSE)</f>
        <v>622367.15293247905</v>
      </c>
      <c r="J15" s="21">
        <f>VLOOKUP(B15,RMS!B:E,4,FALSE)</f>
        <v>542117.79596752103</v>
      </c>
      <c r="K15" s="22">
        <f t="shared" si="1"/>
        <v>-4.4132479000836611E-2</v>
      </c>
      <c r="L15" s="22">
        <f t="shared" si="2"/>
        <v>2.3247895296663046E-4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1261798.7217999999</v>
      </c>
      <c r="F16" s="25">
        <f>RA!I20</f>
        <v>-55379.799800000001</v>
      </c>
      <c r="G16" s="16">
        <f t="shared" si="0"/>
        <v>1317178.5215999999</v>
      </c>
      <c r="H16" s="27">
        <f>RA!J20</f>
        <v>-4.3889567205297801</v>
      </c>
      <c r="I16" s="20">
        <f>VLOOKUP(B16,RMS!B:D,3,FALSE)</f>
        <v>1261798.8796000001</v>
      </c>
      <c r="J16" s="21">
        <f>VLOOKUP(B16,RMS!B:E,4,FALSE)</f>
        <v>1317178.5216000001</v>
      </c>
      <c r="K16" s="22">
        <f t="shared" si="1"/>
        <v>-0.15780000016093254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334480.53389999998</v>
      </c>
      <c r="F17" s="25">
        <f>RA!I21</f>
        <v>20321.400900000001</v>
      </c>
      <c r="G17" s="16">
        <f t="shared" si="0"/>
        <v>314159.13299999997</v>
      </c>
      <c r="H17" s="27">
        <f>RA!J21</f>
        <v>6.0755107817651099</v>
      </c>
      <c r="I17" s="20">
        <f>VLOOKUP(B17,RMS!B:D,3,FALSE)</f>
        <v>334480.41985929199</v>
      </c>
      <c r="J17" s="21">
        <f>VLOOKUP(B17,RMS!B:E,4,FALSE)</f>
        <v>314159.13291946898</v>
      </c>
      <c r="K17" s="22">
        <f t="shared" si="1"/>
        <v>0.1140407079947181</v>
      </c>
      <c r="L17" s="22">
        <f t="shared" si="2"/>
        <v>8.053099736571312E-5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946923.86910000001</v>
      </c>
      <c r="F18" s="25">
        <f>RA!I22</f>
        <v>114007.60189999999</v>
      </c>
      <c r="G18" s="16">
        <f t="shared" si="0"/>
        <v>832916.2672</v>
      </c>
      <c r="H18" s="27">
        <f>RA!J22</f>
        <v>12.0397854167894</v>
      </c>
      <c r="I18" s="20">
        <f>VLOOKUP(B18,RMS!B:D,3,FALSE)</f>
        <v>946924.00566478295</v>
      </c>
      <c r="J18" s="21">
        <f>VLOOKUP(B18,RMS!B:E,4,FALSE)</f>
        <v>832916.26431980904</v>
      </c>
      <c r="K18" s="22">
        <f t="shared" si="1"/>
        <v>-0.13656478293705732</v>
      </c>
      <c r="L18" s="22">
        <f t="shared" si="2"/>
        <v>2.8801909647881985E-3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2630062.2138999999</v>
      </c>
      <c r="F19" s="25">
        <f>RA!I23</f>
        <v>127580.9203</v>
      </c>
      <c r="G19" s="16">
        <f t="shared" si="0"/>
        <v>2502481.2936</v>
      </c>
      <c r="H19" s="27">
        <f>RA!J23</f>
        <v>4.8508708130830103</v>
      </c>
      <c r="I19" s="20">
        <f>VLOOKUP(B19,RMS!B:D,3,FALSE)</f>
        <v>2630063.4956752099</v>
      </c>
      <c r="J19" s="21">
        <f>VLOOKUP(B19,RMS!B:E,4,FALSE)</f>
        <v>2502481.3207273502</v>
      </c>
      <c r="K19" s="22">
        <f t="shared" si="1"/>
        <v>-1.2817752100527287</v>
      </c>
      <c r="L19" s="22">
        <f t="shared" si="2"/>
        <v>-2.7127350214868784E-2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298357.30050000001</v>
      </c>
      <c r="F20" s="25">
        <f>RA!I24</f>
        <v>41847.885000000002</v>
      </c>
      <c r="G20" s="16">
        <f t="shared" si="0"/>
        <v>256509.4155</v>
      </c>
      <c r="H20" s="27">
        <f>RA!J24</f>
        <v>14.026097209577101</v>
      </c>
      <c r="I20" s="20">
        <f>VLOOKUP(B20,RMS!B:D,3,FALSE)</f>
        <v>298357.333749966</v>
      </c>
      <c r="J20" s="21">
        <f>VLOOKUP(B20,RMS!B:E,4,FALSE)</f>
        <v>256509.41937028401</v>
      </c>
      <c r="K20" s="22">
        <f t="shared" si="1"/>
        <v>-3.3249965985305607E-2</v>
      </c>
      <c r="L20" s="22">
        <f t="shared" si="2"/>
        <v>-3.8702840101905167E-3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274671.30979999999</v>
      </c>
      <c r="F21" s="25">
        <f>RA!I25</f>
        <v>18807.870900000002</v>
      </c>
      <c r="G21" s="16">
        <f t="shared" si="0"/>
        <v>255863.43889999998</v>
      </c>
      <c r="H21" s="27">
        <f>RA!J25</f>
        <v>6.8474100602989196</v>
      </c>
      <c r="I21" s="20">
        <f>VLOOKUP(B21,RMS!B:D,3,FALSE)</f>
        <v>274671.30699996999</v>
      </c>
      <c r="J21" s="21">
        <f>VLOOKUP(B21,RMS!B:E,4,FALSE)</f>
        <v>255863.43398495301</v>
      </c>
      <c r="K21" s="22">
        <f t="shared" si="1"/>
        <v>2.8000299935229123E-3</v>
      </c>
      <c r="L21" s="22">
        <f t="shared" si="2"/>
        <v>4.9150469712913036E-3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512600.32270000002</v>
      </c>
      <c r="F22" s="25">
        <f>RA!I26</f>
        <v>91539.183900000004</v>
      </c>
      <c r="G22" s="16">
        <f t="shared" si="0"/>
        <v>421061.13880000002</v>
      </c>
      <c r="H22" s="27">
        <f>RA!J26</f>
        <v>17.857808480852899</v>
      </c>
      <c r="I22" s="20">
        <f>VLOOKUP(B22,RMS!B:D,3,FALSE)</f>
        <v>512600.31742169999</v>
      </c>
      <c r="J22" s="21">
        <f>VLOOKUP(B22,RMS!B:E,4,FALSE)</f>
        <v>421061.15150415403</v>
      </c>
      <c r="K22" s="22">
        <f t="shared" si="1"/>
        <v>5.2783000282943249E-3</v>
      </c>
      <c r="L22" s="22">
        <f t="shared" si="2"/>
        <v>-1.2704154010862112E-2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236914.48610000001</v>
      </c>
      <c r="F23" s="25">
        <f>RA!I27</f>
        <v>62902.078999999998</v>
      </c>
      <c r="G23" s="16">
        <f t="shared" si="0"/>
        <v>174012.40710000001</v>
      </c>
      <c r="H23" s="27">
        <f>RA!J27</f>
        <v>26.550541520474798</v>
      </c>
      <c r="I23" s="20">
        <f>VLOOKUP(B23,RMS!B:D,3,FALSE)</f>
        <v>236914.385401006</v>
      </c>
      <c r="J23" s="21">
        <f>VLOOKUP(B23,RMS!B:E,4,FALSE)</f>
        <v>174012.417308309</v>
      </c>
      <c r="K23" s="22">
        <f t="shared" si="1"/>
        <v>0.10069899400696158</v>
      </c>
      <c r="L23" s="22">
        <f t="shared" si="2"/>
        <v>-1.0208308987785131E-2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961007.97649999999</v>
      </c>
      <c r="F24" s="25">
        <f>RA!I28</f>
        <v>54183.387799999997</v>
      </c>
      <c r="G24" s="16">
        <f t="shared" si="0"/>
        <v>906824.58869999996</v>
      </c>
      <c r="H24" s="27">
        <f>RA!J28</f>
        <v>5.6381829417624996</v>
      </c>
      <c r="I24" s="20">
        <f>VLOOKUP(B24,RMS!B:D,3,FALSE)</f>
        <v>961007.97685398196</v>
      </c>
      <c r="J24" s="21">
        <f>VLOOKUP(B24,RMS!B:E,4,FALSE)</f>
        <v>906824.58268999204</v>
      </c>
      <c r="K24" s="22">
        <f t="shared" si="1"/>
        <v>-3.5398197360336781E-4</v>
      </c>
      <c r="L24" s="22">
        <f t="shared" si="2"/>
        <v>6.0100079281255603E-3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641163.08200000005</v>
      </c>
      <c r="F25" s="25">
        <f>RA!I29</f>
        <v>81359.603799999997</v>
      </c>
      <c r="G25" s="16">
        <f t="shared" si="0"/>
        <v>559803.47820000001</v>
      </c>
      <c r="H25" s="27">
        <f>RA!J29</f>
        <v>12.689377489766301</v>
      </c>
      <c r="I25" s="20">
        <f>VLOOKUP(B25,RMS!B:D,3,FALSE)</f>
        <v>641163.08368672605</v>
      </c>
      <c r="J25" s="21">
        <f>VLOOKUP(B25,RMS!B:E,4,FALSE)</f>
        <v>559803.42971243104</v>
      </c>
      <c r="K25" s="22">
        <f t="shared" si="1"/>
        <v>-1.6867259982973337E-3</v>
      </c>
      <c r="L25" s="22">
        <f t="shared" si="2"/>
        <v>4.8487568972632289E-2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943114.7942</v>
      </c>
      <c r="F26" s="25">
        <f>RA!I30</f>
        <v>113830.0543</v>
      </c>
      <c r="G26" s="16">
        <f t="shared" si="0"/>
        <v>829284.73990000004</v>
      </c>
      <c r="H26" s="27">
        <f>RA!J30</f>
        <v>12.0695863324418</v>
      </c>
      <c r="I26" s="20">
        <f>VLOOKUP(B26,RMS!B:D,3,FALSE)</f>
        <v>943114.79454159294</v>
      </c>
      <c r="J26" s="21">
        <f>VLOOKUP(B26,RMS!B:E,4,FALSE)</f>
        <v>829284.70978215698</v>
      </c>
      <c r="K26" s="22">
        <f t="shared" si="1"/>
        <v>-3.4159293863922358E-4</v>
      </c>
      <c r="L26" s="22">
        <f t="shared" si="2"/>
        <v>3.0117843067273498E-2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920826.8051</v>
      </c>
      <c r="F27" s="25">
        <f>RA!I31</f>
        <v>11677.6805</v>
      </c>
      <c r="G27" s="16">
        <f t="shared" si="0"/>
        <v>909149.12459999998</v>
      </c>
      <c r="H27" s="27">
        <f>RA!J31</f>
        <v>1.2681733888852</v>
      </c>
      <c r="I27" s="20">
        <f>VLOOKUP(B27,RMS!B:D,3,FALSE)</f>
        <v>920826.74954513297</v>
      </c>
      <c r="J27" s="21">
        <f>VLOOKUP(B27,RMS!B:E,4,FALSE)</f>
        <v>909149.13451061898</v>
      </c>
      <c r="K27" s="22">
        <f t="shared" si="1"/>
        <v>5.5554867023602128E-2</v>
      </c>
      <c r="L27" s="22">
        <f t="shared" si="2"/>
        <v>-9.9106190027669072E-3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124294.1776</v>
      </c>
      <c r="F28" s="25">
        <f>RA!I32</f>
        <v>31045.407999999999</v>
      </c>
      <c r="G28" s="16">
        <f t="shared" si="0"/>
        <v>93248.7696</v>
      </c>
      <c r="H28" s="27">
        <f>RA!J32</f>
        <v>24.977363058718201</v>
      </c>
      <c r="I28" s="20">
        <f>VLOOKUP(B28,RMS!B:D,3,FALSE)</f>
        <v>124294.08413849901</v>
      </c>
      <c r="J28" s="21">
        <f>VLOOKUP(B28,RMS!B:E,4,FALSE)</f>
        <v>93248.7818175875</v>
      </c>
      <c r="K28" s="22">
        <f t="shared" si="1"/>
        <v>9.3461500990088098E-2</v>
      </c>
      <c r="L28" s="22">
        <f t="shared" si="2"/>
        <v>-1.2217587500344962E-2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62.906300000000002</v>
      </c>
      <c r="F29" s="25">
        <f>RA!I33</f>
        <v>13.734</v>
      </c>
      <c r="G29" s="16">
        <f t="shared" si="0"/>
        <v>49.1723</v>
      </c>
      <c r="H29" s="27">
        <f>RA!J33</f>
        <v>21.832471469471301</v>
      </c>
      <c r="I29" s="20">
        <f>VLOOKUP(B29,RMS!B:D,3,FALSE)</f>
        <v>62.906300000000002</v>
      </c>
      <c r="J29" s="21">
        <f>VLOOKUP(B29,RMS!B:E,4,FALSE)</f>
        <v>49.1723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40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214250.92939999999</v>
      </c>
      <c r="F31" s="25">
        <f>RA!I35</f>
        <v>20367.7834</v>
      </c>
      <c r="G31" s="16">
        <f t="shared" si="0"/>
        <v>193883.14600000001</v>
      </c>
      <c r="H31" s="27">
        <f>RA!J35</f>
        <v>9.5065087731656792</v>
      </c>
      <c r="I31" s="20">
        <f>VLOOKUP(B31,RMS!B:D,3,FALSE)</f>
        <v>214250.9283</v>
      </c>
      <c r="J31" s="21">
        <f>VLOOKUP(B31,RMS!B:E,4,FALSE)</f>
        <v>193883.10690000001</v>
      </c>
      <c r="K31" s="22">
        <f t="shared" si="1"/>
        <v>1.0999999940395355E-3</v>
      </c>
      <c r="L31" s="22">
        <f t="shared" si="2"/>
        <v>3.9099999994505197E-2</v>
      </c>
    </row>
    <row r="32" spans="1:12">
      <c r="A32" s="38"/>
      <c r="B32" s="12">
        <v>71</v>
      </c>
      <c r="C32" s="35" t="s">
        <v>41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42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43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235446.1532</v>
      </c>
      <c r="F35" s="25">
        <f>RA!I39</f>
        <v>12657.025799999999</v>
      </c>
      <c r="G35" s="16">
        <f t="shared" si="0"/>
        <v>222789.1274</v>
      </c>
      <c r="H35" s="27">
        <f>RA!J39</f>
        <v>5.3757624102053096</v>
      </c>
      <c r="I35" s="20">
        <f>VLOOKUP(B35,RMS!B:D,3,FALSE)</f>
        <v>235446.15384615399</v>
      </c>
      <c r="J35" s="21">
        <f>VLOOKUP(B35,RMS!B:E,4,FALSE)</f>
        <v>222789.12820512801</v>
      </c>
      <c r="K35" s="22">
        <f t="shared" si="1"/>
        <v>-6.4615398878231645E-4</v>
      </c>
      <c r="L35" s="22">
        <f t="shared" si="2"/>
        <v>-8.051280165091157E-4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414262.23420000001</v>
      </c>
      <c r="F36" s="25">
        <f>RA!I40</f>
        <v>29129.100399999999</v>
      </c>
      <c r="G36" s="16">
        <f t="shared" si="0"/>
        <v>385133.13380000001</v>
      </c>
      <c r="H36" s="27">
        <f>RA!J40</f>
        <v>7.0315606867356601</v>
      </c>
      <c r="I36" s="20">
        <f>VLOOKUP(B36,RMS!B:D,3,FALSE)</f>
        <v>414262.22710256401</v>
      </c>
      <c r="J36" s="21">
        <f>VLOOKUP(B36,RMS!B:E,4,FALSE)</f>
        <v>385133.13347863202</v>
      </c>
      <c r="K36" s="22">
        <f t="shared" si="1"/>
        <v>7.0974359987303615E-3</v>
      </c>
      <c r="L36" s="22">
        <f t="shared" si="2"/>
        <v>3.2136798836290836E-4</v>
      </c>
    </row>
    <row r="37" spans="1:12">
      <c r="A37" s="38"/>
      <c r="B37" s="12">
        <v>77</v>
      </c>
      <c r="C37" s="35" t="s">
        <v>44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45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37051.120999999999</v>
      </c>
      <c r="F39" s="25">
        <f>RA!I43</f>
        <v>3621.8577</v>
      </c>
      <c r="G39" s="16">
        <f t="shared" si="0"/>
        <v>33429.263299999999</v>
      </c>
      <c r="H39" s="27">
        <f>RA!J43</f>
        <v>9.7752985665400001</v>
      </c>
      <c r="I39" s="20">
        <f>VLOOKUP(B39,RMS!B:D,3,FALSE)</f>
        <v>37051.121170864499</v>
      </c>
      <c r="J39" s="21">
        <f>VLOOKUP(B39,RMS!B:E,4,FALSE)</f>
        <v>33429.2630663339</v>
      </c>
      <c r="K39" s="22">
        <f t="shared" si="1"/>
        <v>-1.708644995233044E-4</v>
      </c>
      <c r="L39" s="22">
        <f t="shared" si="2"/>
        <v>2.3366609821096063E-4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54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55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67</v>
      </c>
      <c r="F5" s="58" t="s">
        <v>68</v>
      </c>
      <c r="G5" s="58" t="s">
        <v>56</v>
      </c>
      <c r="H5" s="58" t="s">
        <v>57</v>
      </c>
      <c r="I5" s="58" t="s">
        <v>1</v>
      </c>
      <c r="J5" s="58" t="s">
        <v>2</v>
      </c>
      <c r="K5" s="58" t="s">
        <v>58</v>
      </c>
      <c r="L5" s="58" t="s">
        <v>59</v>
      </c>
      <c r="M5" s="58" t="s">
        <v>60</v>
      </c>
      <c r="N5" s="58" t="s">
        <v>61</v>
      </c>
      <c r="O5" s="58" t="s">
        <v>62</v>
      </c>
      <c r="P5" s="58" t="s">
        <v>69</v>
      </c>
      <c r="Q5" s="58" t="s">
        <v>70</v>
      </c>
      <c r="R5" s="58" t="s">
        <v>63</v>
      </c>
      <c r="S5" s="58" t="s">
        <v>64</v>
      </c>
      <c r="T5" s="58" t="s">
        <v>65</v>
      </c>
      <c r="U5" s="59" t="s">
        <v>66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16452471.7687</v>
      </c>
      <c r="E7" s="62">
        <v>20212753</v>
      </c>
      <c r="F7" s="63">
        <v>81.396491456161399</v>
      </c>
      <c r="G7" s="62">
        <v>12085420.005999999</v>
      </c>
      <c r="H7" s="63">
        <v>36.134877898591</v>
      </c>
      <c r="I7" s="62">
        <v>1482673.1000999999</v>
      </c>
      <c r="J7" s="63">
        <v>9.0118562179861108</v>
      </c>
      <c r="K7" s="62">
        <v>1772773.9073999999</v>
      </c>
      <c r="L7" s="63">
        <v>14.668699197213501</v>
      </c>
      <c r="M7" s="63">
        <v>-0.163642304350852</v>
      </c>
      <c r="N7" s="62">
        <v>312290307.66750002</v>
      </c>
      <c r="O7" s="62">
        <v>5086815695.6878004</v>
      </c>
      <c r="P7" s="62">
        <v>956516</v>
      </c>
      <c r="Q7" s="62">
        <v>915468</v>
      </c>
      <c r="R7" s="63">
        <v>4.4838268514027799</v>
      </c>
      <c r="S7" s="62">
        <v>17.2004145970376</v>
      </c>
      <c r="T7" s="62">
        <v>16.606477413519599</v>
      </c>
      <c r="U7" s="64">
        <v>3.4530399262598399</v>
      </c>
      <c r="V7" s="52"/>
      <c r="W7" s="52"/>
    </row>
    <row r="8" spans="1:23" ht="14.25" thickBot="1">
      <c r="A8" s="49">
        <v>41565</v>
      </c>
      <c r="B8" s="39" t="s">
        <v>6</v>
      </c>
      <c r="C8" s="40"/>
      <c r="D8" s="65">
        <v>594350.4608</v>
      </c>
      <c r="E8" s="65">
        <v>551723</v>
      </c>
      <c r="F8" s="66">
        <v>107.726243205377</v>
      </c>
      <c r="G8" s="65">
        <v>455421.77189999999</v>
      </c>
      <c r="H8" s="66">
        <v>30.5055000599544</v>
      </c>
      <c r="I8" s="65">
        <v>123104.1259</v>
      </c>
      <c r="J8" s="66">
        <v>20.712379987777101</v>
      </c>
      <c r="K8" s="65">
        <v>107253.16280000001</v>
      </c>
      <c r="L8" s="66">
        <v>23.5502932485077</v>
      </c>
      <c r="M8" s="66">
        <v>0.14779016941027701</v>
      </c>
      <c r="N8" s="65">
        <v>11461110.7651</v>
      </c>
      <c r="O8" s="65">
        <v>177974991.18009999</v>
      </c>
      <c r="P8" s="65">
        <v>24860</v>
      </c>
      <c r="Q8" s="65">
        <v>24842</v>
      </c>
      <c r="R8" s="66">
        <v>7.2457934143787997E-2</v>
      </c>
      <c r="S8" s="65">
        <v>23.9079026870475</v>
      </c>
      <c r="T8" s="65">
        <v>23.9072272079543</v>
      </c>
      <c r="U8" s="67">
        <v>2.8253381404400001E-3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85636.329700000002</v>
      </c>
      <c r="E9" s="65">
        <v>101069</v>
      </c>
      <c r="F9" s="66">
        <v>84.730560013456198</v>
      </c>
      <c r="G9" s="65">
        <v>69498.409700000004</v>
      </c>
      <c r="H9" s="66">
        <v>23.220560110169</v>
      </c>
      <c r="I9" s="65">
        <v>17062.3122</v>
      </c>
      <c r="J9" s="66">
        <v>19.924151653594301</v>
      </c>
      <c r="K9" s="65">
        <v>15256.6361</v>
      </c>
      <c r="L9" s="66">
        <v>21.952496705834701</v>
      </c>
      <c r="M9" s="66">
        <v>0.11835348815850701</v>
      </c>
      <c r="N9" s="65">
        <v>1735884.003</v>
      </c>
      <c r="O9" s="65">
        <v>33625161.798</v>
      </c>
      <c r="P9" s="65">
        <v>5616</v>
      </c>
      <c r="Q9" s="65">
        <v>5028</v>
      </c>
      <c r="R9" s="66">
        <v>11.694510739856799</v>
      </c>
      <c r="S9" s="65">
        <v>15.248634205840499</v>
      </c>
      <c r="T9" s="65">
        <v>14.963335938743</v>
      </c>
      <c r="U9" s="67">
        <v>1.8709758739451301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109066.89840000001</v>
      </c>
      <c r="E10" s="65">
        <v>113823</v>
      </c>
      <c r="F10" s="66">
        <v>95.821493371287005</v>
      </c>
      <c r="G10" s="65">
        <v>77910.606</v>
      </c>
      <c r="H10" s="66">
        <v>39.989795997736202</v>
      </c>
      <c r="I10" s="65">
        <v>26267.840400000001</v>
      </c>
      <c r="J10" s="66">
        <v>24.0841545742535</v>
      </c>
      <c r="K10" s="65">
        <v>23075.043399999999</v>
      </c>
      <c r="L10" s="66">
        <v>29.6173327159078</v>
      </c>
      <c r="M10" s="66">
        <v>0.13836580693061701</v>
      </c>
      <c r="N10" s="65">
        <v>2488716.8054999998</v>
      </c>
      <c r="O10" s="65">
        <v>46069908.473099999</v>
      </c>
      <c r="P10" s="65">
        <v>88021</v>
      </c>
      <c r="Q10" s="65">
        <v>83336</v>
      </c>
      <c r="R10" s="66">
        <v>5.6218201017567404</v>
      </c>
      <c r="S10" s="65">
        <v>1.2391008781995201</v>
      </c>
      <c r="T10" s="65">
        <v>1.16319847724873</v>
      </c>
      <c r="U10" s="67">
        <v>6.12560303089146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44860.3217</v>
      </c>
      <c r="E11" s="65">
        <v>45893</v>
      </c>
      <c r="F11" s="66">
        <v>97.749813043383497</v>
      </c>
      <c r="G11" s="65">
        <v>38172.382799999999</v>
      </c>
      <c r="H11" s="66">
        <v>17.520360033694299</v>
      </c>
      <c r="I11" s="65">
        <v>10270.2709</v>
      </c>
      <c r="J11" s="66">
        <v>22.893885979422201</v>
      </c>
      <c r="K11" s="65">
        <v>9356.3047000000006</v>
      </c>
      <c r="L11" s="66">
        <v>24.510664553012901</v>
      </c>
      <c r="M11" s="66">
        <v>9.7684527097540996E-2</v>
      </c>
      <c r="N11" s="65">
        <v>823240.98360000004</v>
      </c>
      <c r="O11" s="65">
        <v>16216576.0112</v>
      </c>
      <c r="P11" s="65">
        <v>2535</v>
      </c>
      <c r="Q11" s="65">
        <v>2454</v>
      </c>
      <c r="R11" s="66">
        <v>3.3007334963325099</v>
      </c>
      <c r="S11" s="65">
        <v>17.6963793688363</v>
      </c>
      <c r="T11" s="65">
        <v>18.134461491442501</v>
      </c>
      <c r="U11" s="67">
        <v>-2.4755466272254698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324796.02389999997</v>
      </c>
      <c r="E12" s="65">
        <v>212690</v>
      </c>
      <c r="F12" s="66">
        <v>152.708648220415</v>
      </c>
      <c r="G12" s="65">
        <v>173763.00659999999</v>
      </c>
      <c r="H12" s="66">
        <v>86.918970991147702</v>
      </c>
      <c r="I12" s="65">
        <v>2302.1822999999999</v>
      </c>
      <c r="J12" s="66">
        <v>0.70880864622554896</v>
      </c>
      <c r="K12" s="65">
        <v>19686.883399999999</v>
      </c>
      <c r="L12" s="66">
        <v>11.329732251536701</v>
      </c>
      <c r="M12" s="66">
        <v>-0.88306009370685901</v>
      </c>
      <c r="N12" s="65">
        <v>4301587.4765999997</v>
      </c>
      <c r="O12" s="65">
        <v>60147805.942400001</v>
      </c>
      <c r="P12" s="65">
        <v>2628</v>
      </c>
      <c r="Q12" s="65">
        <v>2371</v>
      </c>
      <c r="R12" s="66">
        <v>10.8393083087305</v>
      </c>
      <c r="S12" s="65">
        <v>123.590572260274</v>
      </c>
      <c r="T12" s="65">
        <v>114.901511978068</v>
      </c>
      <c r="U12" s="67">
        <v>7.0305203085450803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385491.8947</v>
      </c>
      <c r="E13" s="65">
        <v>293148</v>
      </c>
      <c r="F13" s="66">
        <v>131.50077595617199</v>
      </c>
      <c r="G13" s="65">
        <v>236139.98</v>
      </c>
      <c r="H13" s="66">
        <v>63.247195455847901</v>
      </c>
      <c r="I13" s="65">
        <v>83912.203099999999</v>
      </c>
      <c r="J13" s="66">
        <v>21.767566128803502</v>
      </c>
      <c r="K13" s="65">
        <v>65624.627099999998</v>
      </c>
      <c r="L13" s="66">
        <v>27.790561809990798</v>
      </c>
      <c r="M13" s="66">
        <v>0.27866940824110198</v>
      </c>
      <c r="N13" s="65">
        <v>5464151.7122999998</v>
      </c>
      <c r="O13" s="65">
        <v>91904253.165900007</v>
      </c>
      <c r="P13" s="65">
        <v>12849</v>
      </c>
      <c r="Q13" s="65">
        <v>12636</v>
      </c>
      <c r="R13" s="66">
        <v>1.6856600189933499</v>
      </c>
      <c r="S13" s="65">
        <v>30.0017040003113</v>
      </c>
      <c r="T13" s="65">
        <v>30.795103125989201</v>
      </c>
      <c r="U13" s="67">
        <v>-2.6445135438630301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226062.9411</v>
      </c>
      <c r="E14" s="65">
        <v>175980</v>
      </c>
      <c r="F14" s="66">
        <v>128.459450562564</v>
      </c>
      <c r="G14" s="65">
        <v>111137.2656</v>
      </c>
      <c r="H14" s="66">
        <v>103.408766519086</v>
      </c>
      <c r="I14" s="65">
        <v>45801.443200000002</v>
      </c>
      <c r="J14" s="66">
        <v>20.260482756322101</v>
      </c>
      <c r="K14" s="65">
        <v>21267.503000000001</v>
      </c>
      <c r="L14" s="66">
        <v>19.136248210879099</v>
      </c>
      <c r="M14" s="66">
        <v>1.15358818569345</v>
      </c>
      <c r="N14" s="65">
        <v>3191522.4238999998</v>
      </c>
      <c r="O14" s="65">
        <v>48027506.167300001</v>
      </c>
      <c r="P14" s="65">
        <v>3588</v>
      </c>
      <c r="Q14" s="65">
        <v>2981</v>
      </c>
      <c r="R14" s="66">
        <v>20.362294532036199</v>
      </c>
      <c r="S14" s="65">
        <v>63.005279013377901</v>
      </c>
      <c r="T14" s="65">
        <v>69.313638242200597</v>
      </c>
      <c r="U14" s="67">
        <v>-10.0124296370201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148791.7795</v>
      </c>
      <c r="E15" s="65">
        <v>98625</v>
      </c>
      <c r="F15" s="66">
        <v>150.86618960709799</v>
      </c>
      <c r="G15" s="65">
        <v>74972.654999999999</v>
      </c>
      <c r="H15" s="66">
        <v>98.461398359175107</v>
      </c>
      <c r="I15" s="65">
        <v>35699.1999</v>
      </c>
      <c r="J15" s="66">
        <v>23.9927232673496</v>
      </c>
      <c r="K15" s="65">
        <v>18861.255300000001</v>
      </c>
      <c r="L15" s="66">
        <v>25.157512829177499</v>
      </c>
      <c r="M15" s="66">
        <v>0.89272661507317597</v>
      </c>
      <c r="N15" s="65">
        <v>2213005.4906000001</v>
      </c>
      <c r="O15" s="65">
        <v>30033429.924699999</v>
      </c>
      <c r="P15" s="65">
        <v>4759</v>
      </c>
      <c r="Q15" s="65">
        <v>4293</v>
      </c>
      <c r="R15" s="66">
        <v>10.85488003727</v>
      </c>
      <c r="S15" s="65">
        <v>31.265345555789001</v>
      </c>
      <c r="T15" s="65">
        <v>30.836891311437199</v>
      </c>
      <c r="U15" s="67">
        <v>1.3703806458409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633208.23800000001</v>
      </c>
      <c r="E16" s="65">
        <v>826781</v>
      </c>
      <c r="F16" s="66">
        <v>76.587178224947095</v>
      </c>
      <c r="G16" s="65">
        <v>503279.40330000001</v>
      </c>
      <c r="H16" s="66">
        <v>25.816441890539799</v>
      </c>
      <c r="I16" s="65">
        <v>18640.394499999999</v>
      </c>
      <c r="J16" s="66">
        <v>2.9438016408118801</v>
      </c>
      <c r="K16" s="65">
        <v>51157.333100000003</v>
      </c>
      <c r="L16" s="66">
        <v>10.1647976779025</v>
      </c>
      <c r="M16" s="66">
        <v>-0.635626148384971</v>
      </c>
      <c r="N16" s="65">
        <v>15707336.5229</v>
      </c>
      <c r="O16" s="65">
        <v>253312493.1663</v>
      </c>
      <c r="P16" s="65">
        <v>40882</v>
      </c>
      <c r="Q16" s="65">
        <v>37031</v>
      </c>
      <c r="R16" s="66">
        <v>10.399395101401501</v>
      </c>
      <c r="S16" s="65">
        <v>15.4886805440047</v>
      </c>
      <c r="T16" s="65">
        <v>15.775308933056101</v>
      </c>
      <c r="U16" s="67">
        <v>-1.85056685904945</v>
      </c>
      <c r="V16" s="52"/>
      <c r="W16" s="52"/>
    </row>
    <row r="17" spans="1:21" ht="12" thickBot="1">
      <c r="A17" s="50"/>
      <c r="B17" s="39" t="s">
        <v>15</v>
      </c>
      <c r="C17" s="40"/>
      <c r="D17" s="65">
        <v>687855.63009999995</v>
      </c>
      <c r="E17" s="65">
        <v>742540</v>
      </c>
      <c r="F17" s="66">
        <v>92.635498437794595</v>
      </c>
      <c r="G17" s="65">
        <v>685596.7328</v>
      </c>
      <c r="H17" s="66">
        <v>0.329479005941957</v>
      </c>
      <c r="I17" s="65">
        <v>42444.124600000003</v>
      </c>
      <c r="J17" s="66">
        <v>6.1704989743021397</v>
      </c>
      <c r="K17" s="65">
        <v>50163.3557</v>
      </c>
      <c r="L17" s="66">
        <v>7.3167436920434499</v>
      </c>
      <c r="M17" s="66">
        <v>-0.15388187238039999</v>
      </c>
      <c r="N17" s="65">
        <v>10888424.3388</v>
      </c>
      <c r="O17" s="65">
        <v>240518379.58539999</v>
      </c>
      <c r="P17" s="65">
        <v>9811</v>
      </c>
      <c r="Q17" s="65">
        <v>9365</v>
      </c>
      <c r="R17" s="66">
        <v>4.76241324079019</v>
      </c>
      <c r="S17" s="65">
        <v>70.110654377739294</v>
      </c>
      <c r="T17" s="65">
        <v>56.854495280298998</v>
      </c>
      <c r="U17" s="67">
        <v>18.907481630422801</v>
      </c>
    </row>
    <row r="18" spans="1:21" ht="12" thickBot="1">
      <c r="A18" s="50"/>
      <c r="B18" s="39" t="s">
        <v>16</v>
      </c>
      <c r="C18" s="40"/>
      <c r="D18" s="65">
        <v>1602695.2046999999</v>
      </c>
      <c r="E18" s="65">
        <v>1696156</v>
      </c>
      <c r="F18" s="66">
        <v>94.489846729899796</v>
      </c>
      <c r="G18" s="65">
        <v>1200267.4073000001</v>
      </c>
      <c r="H18" s="66">
        <v>33.5281783836204</v>
      </c>
      <c r="I18" s="65">
        <v>217406.91269999999</v>
      </c>
      <c r="J18" s="66">
        <v>13.565081623907099</v>
      </c>
      <c r="K18" s="65">
        <v>218636.3095</v>
      </c>
      <c r="L18" s="66">
        <v>18.2156332972352</v>
      </c>
      <c r="M18" s="66">
        <v>-5.6230220991729998E-3</v>
      </c>
      <c r="N18" s="65">
        <v>31706765.247699998</v>
      </c>
      <c r="O18" s="65">
        <v>591606877.51699996</v>
      </c>
      <c r="P18" s="65">
        <v>84332</v>
      </c>
      <c r="Q18" s="65">
        <v>76255</v>
      </c>
      <c r="R18" s="66">
        <v>10.592092321815</v>
      </c>
      <c r="S18" s="65">
        <v>19.0045914326709</v>
      </c>
      <c r="T18" s="65">
        <v>18.449960405219301</v>
      </c>
      <c r="U18" s="67">
        <v>2.9184054254282699</v>
      </c>
    </row>
    <row r="19" spans="1:21" ht="12" thickBot="1">
      <c r="A19" s="50"/>
      <c r="B19" s="39" t="s">
        <v>17</v>
      </c>
      <c r="C19" s="40"/>
      <c r="D19" s="65">
        <v>622367.10880000005</v>
      </c>
      <c r="E19" s="65">
        <v>743486</v>
      </c>
      <c r="F19" s="66">
        <v>83.709324560247296</v>
      </c>
      <c r="G19" s="65">
        <v>434117.53110000002</v>
      </c>
      <c r="H19" s="66">
        <v>43.363735443486704</v>
      </c>
      <c r="I19" s="65">
        <v>80249.312600000005</v>
      </c>
      <c r="J19" s="66">
        <v>12.8942084929151</v>
      </c>
      <c r="K19" s="65">
        <v>62824.778899999998</v>
      </c>
      <c r="L19" s="66">
        <v>14.471836403567901</v>
      </c>
      <c r="M19" s="66">
        <v>0.27735129363105498</v>
      </c>
      <c r="N19" s="65">
        <v>13063729.203600001</v>
      </c>
      <c r="O19" s="65">
        <v>199684817.41729999</v>
      </c>
      <c r="P19" s="65">
        <v>13436</v>
      </c>
      <c r="Q19" s="65">
        <v>12312</v>
      </c>
      <c r="R19" s="66">
        <v>9.1293047433398407</v>
      </c>
      <c r="S19" s="65">
        <v>46.320862518606702</v>
      </c>
      <c r="T19" s="65">
        <v>44.592477509746601</v>
      </c>
      <c r="U19" s="67">
        <v>3.7313316611189</v>
      </c>
    </row>
    <row r="20" spans="1:21" ht="12" thickBot="1">
      <c r="A20" s="50"/>
      <c r="B20" s="39" t="s">
        <v>18</v>
      </c>
      <c r="C20" s="40"/>
      <c r="D20" s="65">
        <v>1261798.7217999999</v>
      </c>
      <c r="E20" s="65">
        <v>1395649</v>
      </c>
      <c r="F20" s="66">
        <v>90.409459814036296</v>
      </c>
      <c r="G20" s="65">
        <v>775853.33849999995</v>
      </c>
      <c r="H20" s="66">
        <v>62.633665305804399</v>
      </c>
      <c r="I20" s="65">
        <v>-55379.799800000001</v>
      </c>
      <c r="J20" s="66">
        <v>-4.3889567205297801</v>
      </c>
      <c r="K20" s="65">
        <v>71072.949500000002</v>
      </c>
      <c r="L20" s="66">
        <v>9.16061657186515</v>
      </c>
      <c r="M20" s="66">
        <v>-1.7791965887105901</v>
      </c>
      <c r="N20" s="65">
        <v>18636429.565499999</v>
      </c>
      <c r="O20" s="65">
        <v>299826596.65100002</v>
      </c>
      <c r="P20" s="65">
        <v>41415</v>
      </c>
      <c r="Q20" s="65">
        <v>41914</v>
      </c>
      <c r="R20" s="66">
        <v>-1.19053299613494</v>
      </c>
      <c r="S20" s="65">
        <v>30.467191157793099</v>
      </c>
      <c r="T20" s="65">
        <v>30.703754430500599</v>
      </c>
      <c r="U20" s="67">
        <v>-0.77645251734002496</v>
      </c>
    </row>
    <row r="21" spans="1:21" ht="12" thickBot="1">
      <c r="A21" s="50"/>
      <c r="B21" s="39" t="s">
        <v>19</v>
      </c>
      <c r="C21" s="40"/>
      <c r="D21" s="65">
        <v>334480.53389999998</v>
      </c>
      <c r="E21" s="65">
        <v>419995</v>
      </c>
      <c r="F21" s="66">
        <v>79.639170442505304</v>
      </c>
      <c r="G21" s="65">
        <v>280577.82069999998</v>
      </c>
      <c r="H21" s="66">
        <v>19.2113236411633</v>
      </c>
      <c r="I21" s="65">
        <v>20321.400900000001</v>
      </c>
      <c r="J21" s="66">
        <v>6.0755107817651099</v>
      </c>
      <c r="K21" s="65">
        <v>41623.921900000001</v>
      </c>
      <c r="L21" s="66">
        <v>14.8350720652668</v>
      </c>
      <c r="M21" s="66">
        <v>-0.51178553167523599</v>
      </c>
      <c r="N21" s="65">
        <v>6616235.6270000003</v>
      </c>
      <c r="O21" s="65">
        <v>116553891.06659999</v>
      </c>
      <c r="P21" s="65">
        <v>33993</v>
      </c>
      <c r="Q21" s="65">
        <v>33076</v>
      </c>
      <c r="R21" s="66">
        <v>2.7724029507800299</v>
      </c>
      <c r="S21" s="65">
        <v>9.8396885800017699</v>
      </c>
      <c r="T21" s="65">
        <v>10.0368029054299</v>
      </c>
      <c r="U21" s="67">
        <v>-2.0032577639578002</v>
      </c>
    </row>
    <row r="22" spans="1:21" ht="12" thickBot="1">
      <c r="A22" s="50"/>
      <c r="B22" s="39" t="s">
        <v>20</v>
      </c>
      <c r="C22" s="40"/>
      <c r="D22" s="65">
        <v>946923.86910000001</v>
      </c>
      <c r="E22" s="65">
        <v>1020446</v>
      </c>
      <c r="F22" s="66">
        <v>92.795098329553895</v>
      </c>
      <c r="G22" s="65">
        <v>642730.39980000001</v>
      </c>
      <c r="H22" s="66">
        <v>47.328315168328203</v>
      </c>
      <c r="I22" s="65">
        <v>114007.60189999999</v>
      </c>
      <c r="J22" s="66">
        <v>12.0397854167894</v>
      </c>
      <c r="K22" s="65">
        <v>100151.768</v>
      </c>
      <c r="L22" s="66">
        <v>15.5822360403623</v>
      </c>
      <c r="M22" s="66">
        <v>0.138348370445143</v>
      </c>
      <c r="N22" s="65">
        <v>20500729.4564</v>
      </c>
      <c r="O22" s="65">
        <v>332827056.56599998</v>
      </c>
      <c r="P22" s="65">
        <v>62373</v>
      </c>
      <c r="Q22" s="65">
        <v>57237</v>
      </c>
      <c r="R22" s="66">
        <v>8.9732166256093002</v>
      </c>
      <c r="S22" s="65">
        <v>15.181630979750899</v>
      </c>
      <c r="T22" s="65">
        <v>15.0178753516082</v>
      </c>
      <c r="U22" s="67">
        <v>1.0786431863680801</v>
      </c>
    </row>
    <row r="23" spans="1:21" ht="12" thickBot="1">
      <c r="A23" s="50"/>
      <c r="B23" s="39" t="s">
        <v>21</v>
      </c>
      <c r="C23" s="40"/>
      <c r="D23" s="65">
        <v>2630062.2138999999</v>
      </c>
      <c r="E23" s="65">
        <v>2506095</v>
      </c>
      <c r="F23" s="66">
        <v>104.94662867529</v>
      </c>
      <c r="G23" s="65">
        <v>1966218.9575</v>
      </c>
      <c r="H23" s="66">
        <v>33.762427824623401</v>
      </c>
      <c r="I23" s="65">
        <v>127580.9203</v>
      </c>
      <c r="J23" s="66">
        <v>4.8508708130830103</v>
      </c>
      <c r="K23" s="65">
        <v>277073.78659999999</v>
      </c>
      <c r="L23" s="66">
        <v>14.0917055825915</v>
      </c>
      <c r="M23" s="66">
        <v>-0.53954171606936097</v>
      </c>
      <c r="N23" s="65">
        <v>50605823.713200003</v>
      </c>
      <c r="O23" s="65">
        <v>731776536.26359999</v>
      </c>
      <c r="P23" s="65">
        <v>87422</v>
      </c>
      <c r="Q23" s="65">
        <v>83852</v>
      </c>
      <c r="R23" s="66">
        <v>4.2575013118351297</v>
      </c>
      <c r="S23" s="65">
        <v>30.084672209512501</v>
      </c>
      <c r="T23" s="65">
        <v>29.099386785049798</v>
      </c>
      <c r="U23" s="67">
        <v>3.2750412489157599</v>
      </c>
    </row>
    <row r="24" spans="1:21" ht="12" thickBot="1">
      <c r="A24" s="50"/>
      <c r="B24" s="39" t="s">
        <v>22</v>
      </c>
      <c r="C24" s="40"/>
      <c r="D24" s="65">
        <v>298357.30050000001</v>
      </c>
      <c r="E24" s="65">
        <v>323694</v>
      </c>
      <c r="F24" s="66">
        <v>92.172638510445097</v>
      </c>
      <c r="G24" s="65">
        <v>229549.32920000001</v>
      </c>
      <c r="H24" s="66">
        <v>29.975243900647399</v>
      </c>
      <c r="I24" s="65">
        <v>41847.885000000002</v>
      </c>
      <c r="J24" s="66">
        <v>14.026097209577101</v>
      </c>
      <c r="K24" s="65">
        <v>36092.94</v>
      </c>
      <c r="L24" s="66">
        <v>15.723391623834001</v>
      </c>
      <c r="M24" s="66">
        <v>0.15944794189667</v>
      </c>
      <c r="N24" s="65">
        <v>5692112.6755999997</v>
      </c>
      <c r="O24" s="65">
        <v>89931169.059400007</v>
      </c>
      <c r="P24" s="65">
        <v>33216</v>
      </c>
      <c r="Q24" s="65">
        <v>31234</v>
      </c>
      <c r="R24" s="66">
        <v>6.3456489722738096</v>
      </c>
      <c r="S24" s="65">
        <v>8.9823368406791904</v>
      </c>
      <c r="T24" s="65">
        <v>8.7830015527950298</v>
      </c>
      <c r="U24" s="67">
        <v>2.21919185864206</v>
      </c>
    </row>
    <row r="25" spans="1:21" ht="12" thickBot="1">
      <c r="A25" s="50"/>
      <c r="B25" s="39" t="s">
        <v>23</v>
      </c>
      <c r="C25" s="40"/>
      <c r="D25" s="65">
        <v>274671.30979999999</v>
      </c>
      <c r="E25" s="65">
        <v>369384</v>
      </c>
      <c r="F25" s="66">
        <v>74.359287299937193</v>
      </c>
      <c r="G25" s="65">
        <v>188171.13279999999</v>
      </c>
      <c r="H25" s="66">
        <v>45.968887848455402</v>
      </c>
      <c r="I25" s="65">
        <v>18807.870900000002</v>
      </c>
      <c r="J25" s="66">
        <v>6.8474100602989196</v>
      </c>
      <c r="K25" s="65">
        <v>23791.078300000001</v>
      </c>
      <c r="L25" s="66">
        <v>12.6433199109699</v>
      </c>
      <c r="M25" s="66">
        <v>-0.20945697950983599</v>
      </c>
      <c r="N25" s="65">
        <v>4637988.1980999997</v>
      </c>
      <c r="O25" s="65">
        <v>75195624.701399997</v>
      </c>
      <c r="P25" s="65">
        <v>19213</v>
      </c>
      <c r="Q25" s="65">
        <v>17938</v>
      </c>
      <c r="R25" s="66">
        <v>7.1078158100122799</v>
      </c>
      <c r="S25" s="65">
        <v>14.2961177223755</v>
      </c>
      <c r="T25" s="65">
        <v>13.8299426022968</v>
      </c>
      <c r="U25" s="67">
        <v>3.2608511564579699</v>
      </c>
    </row>
    <row r="26" spans="1:21" ht="12" thickBot="1">
      <c r="A26" s="50"/>
      <c r="B26" s="39" t="s">
        <v>24</v>
      </c>
      <c r="C26" s="40"/>
      <c r="D26" s="65">
        <v>512600.32270000002</v>
      </c>
      <c r="E26" s="65">
        <v>484031</v>
      </c>
      <c r="F26" s="66">
        <v>105.902374579314</v>
      </c>
      <c r="G26" s="65">
        <v>325430.51270000002</v>
      </c>
      <c r="H26" s="66">
        <v>57.514523898545299</v>
      </c>
      <c r="I26" s="65">
        <v>91539.183900000004</v>
      </c>
      <c r="J26" s="66">
        <v>17.857808480852899</v>
      </c>
      <c r="K26" s="65">
        <v>75703.620299999995</v>
      </c>
      <c r="L26" s="66">
        <v>23.262606714997201</v>
      </c>
      <c r="M26" s="66">
        <v>0.20917841890845501</v>
      </c>
      <c r="N26" s="65">
        <v>8500118.9606999997</v>
      </c>
      <c r="O26" s="65">
        <v>161578671.9068</v>
      </c>
      <c r="P26" s="65">
        <v>42124</v>
      </c>
      <c r="Q26" s="65">
        <v>42397</v>
      </c>
      <c r="R26" s="66">
        <v>-0.64391348444465801</v>
      </c>
      <c r="S26" s="65">
        <v>12.1688425291995</v>
      </c>
      <c r="T26" s="65">
        <v>11.602928171804599</v>
      </c>
      <c r="U26" s="67">
        <v>4.65051919307008</v>
      </c>
    </row>
    <row r="27" spans="1:21" ht="12" thickBot="1">
      <c r="A27" s="50"/>
      <c r="B27" s="39" t="s">
        <v>25</v>
      </c>
      <c r="C27" s="40"/>
      <c r="D27" s="65">
        <v>236914.48610000001</v>
      </c>
      <c r="E27" s="65">
        <v>282641</v>
      </c>
      <c r="F27" s="66">
        <v>83.821698232032901</v>
      </c>
      <c r="G27" s="65">
        <v>206946.67790000001</v>
      </c>
      <c r="H27" s="66">
        <v>14.480932240178699</v>
      </c>
      <c r="I27" s="65">
        <v>62902.078999999998</v>
      </c>
      <c r="J27" s="66">
        <v>26.550541520474798</v>
      </c>
      <c r="K27" s="65">
        <v>58227.360200000003</v>
      </c>
      <c r="L27" s="66">
        <v>28.136407305913099</v>
      </c>
      <c r="M27" s="66">
        <v>8.0283886886564002E-2</v>
      </c>
      <c r="N27" s="65">
        <v>4345412.5714999996</v>
      </c>
      <c r="O27" s="65">
        <v>75493854.0097</v>
      </c>
      <c r="P27" s="65">
        <v>36419</v>
      </c>
      <c r="Q27" s="65">
        <v>35550</v>
      </c>
      <c r="R27" s="66">
        <v>2.44444444444445</v>
      </c>
      <c r="S27" s="65">
        <v>6.5052441335566602</v>
      </c>
      <c r="T27" s="65">
        <v>6.34550779184248</v>
      </c>
      <c r="U27" s="67">
        <v>2.4555011070253401</v>
      </c>
    </row>
    <row r="28" spans="1:21" ht="12" thickBot="1">
      <c r="A28" s="50"/>
      <c r="B28" s="39" t="s">
        <v>26</v>
      </c>
      <c r="C28" s="40"/>
      <c r="D28" s="65">
        <v>961007.97649999999</v>
      </c>
      <c r="E28" s="65">
        <v>1119285</v>
      </c>
      <c r="F28" s="66">
        <v>85.859095449327</v>
      </c>
      <c r="G28" s="65">
        <v>660192.78170000005</v>
      </c>
      <c r="H28" s="66">
        <v>45.5647506513778</v>
      </c>
      <c r="I28" s="65">
        <v>54183.387799999997</v>
      </c>
      <c r="J28" s="66">
        <v>5.6381829417624996</v>
      </c>
      <c r="K28" s="65">
        <v>36830.020199999999</v>
      </c>
      <c r="L28" s="66">
        <v>5.5786765958213804</v>
      </c>
      <c r="M28" s="66">
        <v>0.471174533865719</v>
      </c>
      <c r="N28" s="65">
        <v>16580919.3781</v>
      </c>
      <c r="O28" s="65">
        <v>260518690.69859999</v>
      </c>
      <c r="P28" s="65">
        <v>50083</v>
      </c>
      <c r="Q28" s="65">
        <v>48302</v>
      </c>
      <c r="R28" s="66">
        <v>3.687217920583</v>
      </c>
      <c r="S28" s="65">
        <v>19.1883069404788</v>
      </c>
      <c r="T28" s="65">
        <v>18.513494252826</v>
      </c>
      <c r="U28" s="67">
        <v>3.5167911882276601</v>
      </c>
    </row>
    <row r="29" spans="1:21" ht="12" thickBot="1">
      <c r="A29" s="50"/>
      <c r="B29" s="39" t="s">
        <v>27</v>
      </c>
      <c r="C29" s="40"/>
      <c r="D29" s="65">
        <v>641163.08200000005</v>
      </c>
      <c r="E29" s="65">
        <v>683112</v>
      </c>
      <c r="F29" s="66">
        <v>93.859144913279195</v>
      </c>
      <c r="G29" s="65">
        <v>442113.908</v>
      </c>
      <c r="H29" s="66">
        <v>45.022147097892201</v>
      </c>
      <c r="I29" s="65">
        <v>81359.603799999997</v>
      </c>
      <c r="J29" s="66">
        <v>12.689377489766301</v>
      </c>
      <c r="K29" s="65">
        <v>101163.53260000001</v>
      </c>
      <c r="L29" s="66">
        <v>22.881780185933401</v>
      </c>
      <c r="M29" s="66">
        <v>-0.19576153867920601</v>
      </c>
      <c r="N29" s="65">
        <v>11220018.6187</v>
      </c>
      <c r="O29" s="65">
        <v>184819114.7791</v>
      </c>
      <c r="P29" s="65">
        <v>100023</v>
      </c>
      <c r="Q29" s="65">
        <v>98665</v>
      </c>
      <c r="R29" s="66">
        <v>1.3763746009222999</v>
      </c>
      <c r="S29" s="65">
        <v>6.41015648400868</v>
      </c>
      <c r="T29" s="65">
        <v>6.2328536846906202</v>
      </c>
      <c r="U29" s="67">
        <v>2.7659667866201501</v>
      </c>
    </row>
    <row r="30" spans="1:21" ht="12" thickBot="1">
      <c r="A30" s="50"/>
      <c r="B30" s="39" t="s">
        <v>28</v>
      </c>
      <c r="C30" s="40"/>
      <c r="D30" s="65">
        <v>943114.7942</v>
      </c>
      <c r="E30" s="65">
        <v>1294713</v>
      </c>
      <c r="F30" s="66">
        <v>72.843540939188799</v>
      </c>
      <c r="G30" s="65">
        <v>736566.88199999998</v>
      </c>
      <c r="H30" s="66">
        <v>28.0419765329607</v>
      </c>
      <c r="I30" s="65">
        <v>113830.0543</v>
      </c>
      <c r="J30" s="66">
        <v>12.0695863324418</v>
      </c>
      <c r="K30" s="65">
        <v>136666.2262</v>
      </c>
      <c r="L30" s="66">
        <v>18.554489692627801</v>
      </c>
      <c r="M30" s="66">
        <v>-0.16709447926498799</v>
      </c>
      <c r="N30" s="65">
        <v>20360479.405699998</v>
      </c>
      <c r="O30" s="65">
        <v>339589161.28500003</v>
      </c>
      <c r="P30" s="65">
        <v>75831</v>
      </c>
      <c r="Q30" s="65">
        <v>72172</v>
      </c>
      <c r="R30" s="66">
        <v>5.0698331763010502</v>
      </c>
      <c r="S30" s="65">
        <v>12.437061283643899</v>
      </c>
      <c r="T30" s="65">
        <v>12.5422954137339</v>
      </c>
      <c r="U30" s="67">
        <v>-0.84613340474860499</v>
      </c>
    </row>
    <row r="31" spans="1:21" ht="12" thickBot="1">
      <c r="A31" s="50"/>
      <c r="B31" s="39" t="s">
        <v>29</v>
      </c>
      <c r="C31" s="40"/>
      <c r="D31" s="65">
        <v>920826.8051</v>
      </c>
      <c r="E31" s="65">
        <v>1452857</v>
      </c>
      <c r="F31" s="66">
        <v>63.3804156293427</v>
      </c>
      <c r="G31" s="65">
        <v>672284.05559999996</v>
      </c>
      <c r="H31" s="66">
        <v>36.9699009562529</v>
      </c>
      <c r="I31" s="65">
        <v>11677.6805</v>
      </c>
      <c r="J31" s="66">
        <v>1.2681733888852</v>
      </c>
      <c r="K31" s="65">
        <v>38923.9614</v>
      </c>
      <c r="L31" s="66">
        <v>5.78980879819634</v>
      </c>
      <c r="M31" s="66">
        <v>-0.69998735791573397</v>
      </c>
      <c r="N31" s="65">
        <v>16680298.609300001</v>
      </c>
      <c r="O31" s="65">
        <v>274796271.55369997</v>
      </c>
      <c r="P31" s="65">
        <v>34485</v>
      </c>
      <c r="Q31" s="65">
        <v>34648</v>
      </c>
      <c r="R31" s="66">
        <v>-0.47044562456707301</v>
      </c>
      <c r="S31" s="65">
        <v>26.702241702189401</v>
      </c>
      <c r="T31" s="65">
        <v>23.039162880974398</v>
      </c>
      <c r="U31" s="67">
        <v>13.718244565641299</v>
      </c>
    </row>
    <row r="32" spans="1:21" ht="12" thickBot="1">
      <c r="A32" s="50"/>
      <c r="B32" s="39" t="s">
        <v>30</v>
      </c>
      <c r="C32" s="40"/>
      <c r="D32" s="65">
        <v>124294.1776</v>
      </c>
      <c r="E32" s="65">
        <v>141718</v>
      </c>
      <c r="F32" s="66">
        <v>87.705286272738803</v>
      </c>
      <c r="G32" s="65">
        <v>100593.7003</v>
      </c>
      <c r="H32" s="66">
        <v>23.560597959234201</v>
      </c>
      <c r="I32" s="65">
        <v>31045.407999999999</v>
      </c>
      <c r="J32" s="66">
        <v>24.977363058718201</v>
      </c>
      <c r="K32" s="65">
        <v>30345.894100000001</v>
      </c>
      <c r="L32" s="66">
        <v>30.1667937549763</v>
      </c>
      <c r="M32" s="66">
        <v>2.3051352439802001E-2</v>
      </c>
      <c r="N32" s="65">
        <v>2377738.4578999998</v>
      </c>
      <c r="O32" s="65">
        <v>41697010.661499999</v>
      </c>
      <c r="P32" s="65">
        <v>27070</v>
      </c>
      <c r="Q32" s="65">
        <v>26649</v>
      </c>
      <c r="R32" s="66">
        <v>1.5797966152576</v>
      </c>
      <c r="S32" s="65">
        <v>4.5915839527151796</v>
      </c>
      <c r="T32" s="65">
        <v>4.4280710720852596</v>
      </c>
      <c r="U32" s="67">
        <v>3.5611432201568398</v>
      </c>
    </row>
    <row r="33" spans="1:21" ht="12" thickBot="1">
      <c r="A33" s="50"/>
      <c r="B33" s="39" t="s">
        <v>31</v>
      </c>
      <c r="C33" s="40"/>
      <c r="D33" s="65">
        <v>62.906300000000002</v>
      </c>
      <c r="E33" s="68"/>
      <c r="F33" s="68"/>
      <c r="G33" s="65">
        <v>216.30850000000001</v>
      </c>
      <c r="H33" s="66">
        <v>-70.918248704974602</v>
      </c>
      <c r="I33" s="65">
        <v>13.734</v>
      </c>
      <c r="J33" s="66">
        <v>21.832471469471301</v>
      </c>
      <c r="K33" s="65">
        <v>30.923999999999999</v>
      </c>
      <c r="L33" s="66">
        <v>14.296248182572601</v>
      </c>
      <c r="M33" s="66">
        <v>-0.55587892898719404</v>
      </c>
      <c r="N33" s="65">
        <v>698.30250000000001</v>
      </c>
      <c r="O33" s="65">
        <v>28889.859100000001</v>
      </c>
      <c r="P33" s="65">
        <v>14</v>
      </c>
      <c r="Q33" s="65">
        <v>9</v>
      </c>
      <c r="R33" s="66">
        <v>55.5555555555556</v>
      </c>
      <c r="S33" s="65">
        <v>4.4933071428571401</v>
      </c>
      <c r="T33" s="65">
        <v>5.2611888888888902</v>
      </c>
      <c r="U33" s="67">
        <v>-17.089455975704201</v>
      </c>
    </row>
    <row r="34" spans="1:21" ht="12" thickBot="1">
      <c r="A34" s="50"/>
      <c r="B34" s="39" t="s">
        <v>40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214250.92939999999</v>
      </c>
      <c r="E35" s="65">
        <v>288139</v>
      </c>
      <c r="F35" s="66">
        <v>74.356796337878606</v>
      </c>
      <c r="G35" s="65">
        <v>126319.0209</v>
      </c>
      <c r="H35" s="66">
        <v>69.610980099039097</v>
      </c>
      <c r="I35" s="65">
        <v>20367.7834</v>
      </c>
      <c r="J35" s="66">
        <v>9.5065087731656792</v>
      </c>
      <c r="K35" s="65">
        <v>29639.650099999999</v>
      </c>
      <c r="L35" s="66">
        <v>23.4641227337125</v>
      </c>
      <c r="M35" s="66">
        <v>-0.31281970835411399</v>
      </c>
      <c r="N35" s="65">
        <v>3165052.5098999999</v>
      </c>
      <c r="O35" s="65">
        <v>43505989.791500002</v>
      </c>
      <c r="P35" s="65">
        <v>16862</v>
      </c>
      <c r="Q35" s="65">
        <v>16420</v>
      </c>
      <c r="R35" s="66">
        <v>2.6918392204628598</v>
      </c>
      <c r="S35" s="65">
        <v>12.7061398054798</v>
      </c>
      <c r="T35" s="65">
        <v>12.5665642935445</v>
      </c>
      <c r="U35" s="67">
        <v>1.0984887154722101</v>
      </c>
    </row>
    <row r="36" spans="1:21" ht="12" thickBot="1">
      <c r="A36" s="50"/>
      <c r="B36" s="39" t="s">
        <v>41</v>
      </c>
      <c r="C36" s="40"/>
      <c r="D36" s="68"/>
      <c r="E36" s="65">
        <v>694599</v>
      </c>
      <c r="F36" s="68"/>
      <c r="G36" s="65">
        <v>4962.57</v>
      </c>
      <c r="H36" s="68"/>
      <c r="I36" s="68"/>
      <c r="J36" s="68"/>
      <c r="K36" s="65">
        <v>204.41030000000001</v>
      </c>
      <c r="L36" s="66">
        <v>4.1190411419889301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42</v>
      </c>
      <c r="C37" s="40"/>
      <c r="D37" s="68"/>
      <c r="E37" s="65">
        <v>313093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43</v>
      </c>
      <c r="C38" s="40"/>
      <c r="D38" s="68"/>
      <c r="E38" s="65">
        <v>370935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235446.1532</v>
      </c>
      <c r="E39" s="65">
        <v>441835</v>
      </c>
      <c r="F39" s="66">
        <v>53.288253126167</v>
      </c>
      <c r="G39" s="65">
        <v>266112.94</v>
      </c>
      <c r="H39" s="66">
        <v>-11.5239742945232</v>
      </c>
      <c r="I39" s="65">
        <v>12657.025799999999</v>
      </c>
      <c r="J39" s="66">
        <v>5.3757624102053096</v>
      </c>
      <c r="K39" s="65">
        <v>14551.384</v>
      </c>
      <c r="L39" s="66">
        <v>5.4681234215818302</v>
      </c>
      <c r="M39" s="66">
        <v>-0.13018405671927799</v>
      </c>
      <c r="N39" s="65">
        <v>7042988.6681000004</v>
      </c>
      <c r="O39" s="65">
        <v>108992581.56559999</v>
      </c>
      <c r="P39" s="65">
        <v>432</v>
      </c>
      <c r="Q39" s="65">
        <v>407</v>
      </c>
      <c r="R39" s="66">
        <v>6.1425061425061296</v>
      </c>
      <c r="S39" s="65">
        <v>545.01424351851904</v>
      </c>
      <c r="T39" s="65">
        <v>581.60818230958205</v>
      </c>
      <c r="U39" s="67">
        <v>-6.7143087040844298</v>
      </c>
    </row>
    <row r="40" spans="1:21" ht="12" thickBot="1">
      <c r="A40" s="50"/>
      <c r="B40" s="39" t="s">
        <v>34</v>
      </c>
      <c r="C40" s="40"/>
      <c r="D40" s="65">
        <v>414262.23420000001</v>
      </c>
      <c r="E40" s="65">
        <v>491959</v>
      </c>
      <c r="F40" s="66">
        <v>84.206658319087595</v>
      </c>
      <c r="G40" s="65">
        <v>335913.58279999997</v>
      </c>
      <c r="H40" s="66">
        <v>23.3240498186845</v>
      </c>
      <c r="I40" s="65">
        <v>29129.100399999999</v>
      </c>
      <c r="J40" s="66">
        <v>7.0315606867356601</v>
      </c>
      <c r="K40" s="65">
        <v>30441.4084</v>
      </c>
      <c r="L40" s="66">
        <v>9.06227373905406</v>
      </c>
      <c r="M40" s="66">
        <v>-4.3109306335511001E-2</v>
      </c>
      <c r="N40" s="65">
        <v>11639377.6843</v>
      </c>
      <c r="O40" s="65">
        <v>145949114.5733</v>
      </c>
      <c r="P40" s="65">
        <v>2171</v>
      </c>
      <c r="Q40" s="65">
        <v>2026</v>
      </c>
      <c r="R40" s="66">
        <v>7.1569595261599099</v>
      </c>
      <c r="S40" s="65">
        <v>190.81632160294799</v>
      </c>
      <c r="T40" s="65">
        <v>176.27334960513301</v>
      </c>
      <c r="U40" s="67">
        <v>7.6214507625169698</v>
      </c>
    </row>
    <row r="41" spans="1:21" ht="12" thickBot="1">
      <c r="A41" s="50"/>
      <c r="B41" s="39" t="s">
        <v>44</v>
      </c>
      <c r="C41" s="40"/>
      <c r="D41" s="68"/>
      <c r="E41" s="65">
        <v>362103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45</v>
      </c>
      <c r="C42" s="40"/>
      <c r="D42" s="68"/>
      <c r="E42" s="65">
        <v>154556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37051.120999999999</v>
      </c>
      <c r="E43" s="71"/>
      <c r="F43" s="71"/>
      <c r="G43" s="70">
        <v>64388.934999999998</v>
      </c>
      <c r="H43" s="72">
        <v>-42.457316618142499</v>
      </c>
      <c r="I43" s="70">
        <v>3621.8577</v>
      </c>
      <c r="J43" s="72">
        <v>9.7752985665400001</v>
      </c>
      <c r="K43" s="70">
        <v>7075.8783000000003</v>
      </c>
      <c r="L43" s="72">
        <v>10.9892768066439</v>
      </c>
      <c r="M43" s="72">
        <v>-0.48814019314040502</v>
      </c>
      <c r="N43" s="70">
        <v>642410.29139999999</v>
      </c>
      <c r="O43" s="70">
        <v>14613244.4472</v>
      </c>
      <c r="P43" s="70">
        <v>53</v>
      </c>
      <c r="Q43" s="70">
        <v>68</v>
      </c>
      <c r="R43" s="72">
        <v>-22.0588235294118</v>
      </c>
      <c r="S43" s="70">
        <v>699.07775471698096</v>
      </c>
      <c r="T43" s="70">
        <v>436.36363676470597</v>
      </c>
      <c r="U43" s="73">
        <v>37.580099807157197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52584</v>
      </c>
      <c r="D2" s="32">
        <v>594350.900590598</v>
      </c>
      <c r="E2" s="32">
        <v>471246.33375897398</v>
      </c>
      <c r="F2" s="32">
        <v>123104.566831624</v>
      </c>
      <c r="G2" s="32">
        <v>471246.33375897398</v>
      </c>
      <c r="H2" s="32">
        <v>0.20712438848716599</v>
      </c>
    </row>
    <row r="3" spans="1:8" ht="14.25">
      <c r="A3" s="32">
        <v>2</v>
      </c>
      <c r="B3" s="33">
        <v>13</v>
      </c>
      <c r="C3" s="32">
        <v>11701.886</v>
      </c>
      <c r="D3" s="32">
        <v>85636.338655540399</v>
      </c>
      <c r="E3" s="32">
        <v>68574.017072619303</v>
      </c>
      <c r="F3" s="32">
        <v>17062.3215829211</v>
      </c>
      <c r="G3" s="32">
        <v>68574.017072619303</v>
      </c>
      <c r="H3" s="32">
        <v>0.199241605267033</v>
      </c>
    </row>
    <row r="4" spans="1:8" ht="14.25">
      <c r="A4" s="32">
        <v>3</v>
      </c>
      <c r="B4" s="33">
        <v>14</v>
      </c>
      <c r="C4" s="32">
        <v>121616</v>
      </c>
      <c r="D4" s="32">
        <v>109068.995959829</v>
      </c>
      <c r="E4" s="32">
        <v>82799.058464957299</v>
      </c>
      <c r="F4" s="32">
        <v>26269.9374948718</v>
      </c>
      <c r="G4" s="32">
        <v>82799.058464957299</v>
      </c>
      <c r="H4" s="32">
        <v>0.240856141231439</v>
      </c>
    </row>
    <row r="5" spans="1:8" ht="14.25">
      <c r="A5" s="32">
        <v>4</v>
      </c>
      <c r="B5" s="33">
        <v>15</v>
      </c>
      <c r="C5" s="32">
        <v>3189</v>
      </c>
      <c r="D5" s="32">
        <v>44860.345814529901</v>
      </c>
      <c r="E5" s="32">
        <v>34590.050800854697</v>
      </c>
      <c r="F5" s="32">
        <v>10270.295013675201</v>
      </c>
      <c r="G5" s="32">
        <v>34590.050800854697</v>
      </c>
      <c r="H5" s="32">
        <v>0.22893927425652499</v>
      </c>
    </row>
    <row r="6" spans="1:8" ht="14.25">
      <c r="A6" s="32">
        <v>5</v>
      </c>
      <c r="B6" s="33">
        <v>16</v>
      </c>
      <c r="C6" s="32">
        <v>3716</v>
      </c>
      <c r="D6" s="32">
        <v>324796.02170683799</v>
      </c>
      <c r="E6" s="32">
        <v>322493.84292905999</v>
      </c>
      <c r="F6" s="32">
        <v>2302.1787777777799</v>
      </c>
      <c r="G6" s="32">
        <v>322493.84292905999</v>
      </c>
      <c r="H6" s="32">
        <v>7.0880756657042297E-3</v>
      </c>
    </row>
    <row r="7" spans="1:8" ht="14.25">
      <c r="A7" s="32">
        <v>6</v>
      </c>
      <c r="B7" s="33">
        <v>17</v>
      </c>
      <c r="C7" s="32">
        <v>21820.797999999999</v>
      </c>
      <c r="D7" s="32">
        <v>385492.06332564098</v>
      </c>
      <c r="E7" s="32">
        <v>301579.69164615398</v>
      </c>
      <c r="F7" s="32">
        <v>83912.371679487202</v>
      </c>
      <c r="G7" s="32">
        <v>301579.69164615398</v>
      </c>
      <c r="H7" s="32">
        <v>0.21767600338013399</v>
      </c>
    </row>
    <row r="8" spans="1:8" ht="14.25">
      <c r="A8" s="32">
        <v>7</v>
      </c>
      <c r="B8" s="33">
        <v>18</v>
      </c>
      <c r="C8" s="32">
        <v>58566</v>
      </c>
      <c r="D8" s="32">
        <v>226062.91855982901</v>
      </c>
      <c r="E8" s="32">
        <v>180261.50058461499</v>
      </c>
      <c r="F8" s="32">
        <v>45801.417975213699</v>
      </c>
      <c r="G8" s="32">
        <v>180261.50058461499</v>
      </c>
      <c r="H8" s="32">
        <v>0.20260473618141001</v>
      </c>
    </row>
    <row r="9" spans="1:8" ht="14.25">
      <c r="A9" s="32">
        <v>8</v>
      </c>
      <c r="B9" s="33">
        <v>19</v>
      </c>
      <c r="C9" s="32">
        <v>17681</v>
      </c>
      <c r="D9" s="32">
        <v>148791.88219999999</v>
      </c>
      <c r="E9" s="32">
        <v>113092.578535897</v>
      </c>
      <c r="F9" s="32">
        <v>35699.303664102597</v>
      </c>
      <c r="G9" s="32">
        <v>113092.578535897</v>
      </c>
      <c r="H9" s="32">
        <v>0.23992776444696801</v>
      </c>
    </row>
    <row r="10" spans="1:8" ht="14.25">
      <c r="A10" s="32">
        <v>9</v>
      </c>
      <c r="B10" s="33">
        <v>21</v>
      </c>
      <c r="C10" s="32">
        <v>174601</v>
      </c>
      <c r="D10" s="32">
        <v>633208.14740000002</v>
      </c>
      <c r="E10" s="32">
        <v>614567.84349999996</v>
      </c>
      <c r="F10" s="32">
        <v>18640.303899999999</v>
      </c>
      <c r="G10" s="32">
        <v>614567.84349999996</v>
      </c>
      <c r="H10" s="32">
        <v>2.9437877539223799E-2</v>
      </c>
    </row>
    <row r="11" spans="1:8" ht="14.25">
      <c r="A11" s="32">
        <v>10</v>
      </c>
      <c r="B11" s="33">
        <v>22</v>
      </c>
      <c r="C11" s="32">
        <v>45723.447</v>
      </c>
      <c r="D11" s="32">
        <v>687855.67546324804</v>
      </c>
      <c r="E11" s="32">
        <v>645411.50595042703</v>
      </c>
      <c r="F11" s="32">
        <v>42444.169512820503</v>
      </c>
      <c r="G11" s="32">
        <v>645411.50595042703</v>
      </c>
      <c r="H11" s="32">
        <v>6.1705050967611502E-2</v>
      </c>
    </row>
    <row r="12" spans="1:8" ht="14.25">
      <c r="A12" s="32">
        <v>11</v>
      </c>
      <c r="B12" s="33">
        <v>23</v>
      </c>
      <c r="C12" s="32">
        <v>206309.49799999999</v>
      </c>
      <c r="D12" s="32">
        <v>1602695.52932821</v>
      </c>
      <c r="E12" s="32">
        <v>1385288.28458974</v>
      </c>
      <c r="F12" s="32">
        <v>217407.244738462</v>
      </c>
      <c r="G12" s="32">
        <v>1385288.28458974</v>
      </c>
      <c r="H12" s="32">
        <v>0.13565099593781901</v>
      </c>
    </row>
    <row r="13" spans="1:8" ht="14.25">
      <c r="A13" s="32">
        <v>12</v>
      </c>
      <c r="B13" s="33">
        <v>24</v>
      </c>
      <c r="C13" s="32">
        <v>22992.22</v>
      </c>
      <c r="D13" s="32">
        <v>622367.15293247905</v>
      </c>
      <c r="E13" s="32">
        <v>542117.79596752103</v>
      </c>
      <c r="F13" s="32">
        <v>80249.356964957304</v>
      </c>
      <c r="G13" s="32">
        <v>542117.79596752103</v>
      </c>
      <c r="H13" s="32">
        <v>0.12894214707000101</v>
      </c>
    </row>
    <row r="14" spans="1:8" ht="14.25">
      <c r="A14" s="32">
        <v>13</v>
      </c>
      <c r="B14" s="33">
        <v>25</v>
      </c>
      <c r="C14" s="32">
        <v>85729</v>
      </c>
      <c r="D14" s="32">
        <v>1261798.8796000001</v>
      </c>
      <c r="E14" s="32">
        <v>1317178.5216000001</v>
      </c>
      <c r="F14" s="32">
        <v>-55379.642</v>
      </c>
      <c r="G14" s="32">
        <v>1317178.5216000001</v>
      </c>
      <c r="H14" s="32">
        <v>-4.3889436656938403E-2</v>
      </c>
    </row>
    <row r="15" spans="1:8" ht="14.25">
      <c r="A15" s="32">
        <v>14</v>
      </c>
      <c r="B15" s="33">
        <v>26</v>
      </c>
      <c r="C15" s="32">
        <v>77139</v>
      </c>
      <c r="D15" s="32">
        <v>334480.41985929199</v>
      </c>
      <c r="E15" s="32">
        <v>314159.13291946898</v>
      </c>
      <c r="F15" s="32">
        <v>20321.286939823</v>
      </c>
      <c r="G15" s="32">
        <v>314159.13291946898</v>
      </c>
      <c r="H15" s="32">
        <v>6.0754787823968003E-2</v>
      </c>
    </row>
    <row r="16" spans="1:8" ht="14.25">
      <c r="A16" s="32">
        <v>15</v>
      </c>
      <c r="B16" s="33">
        <v>27</v>
      </c>
      <c r="C16" s="32">
        <v>151341.43900000001</v>
      </c>
      <c r="D16" s="32">
        <v>946924.00566478295</v>
      </c>
      <c r="E16" s="32">
        <v>832916.26431980904</v>
      </c>
      <c r="F16" s="32">
        <v>114007.741344974</v>
      </c>
      <c r="G16" s="32">
        <v>832916.26431980904</v>
      </c>
      <c r="H16" s="32">
        <v>0.12039798406518901</v>
      </c>
    </row>
    <row r="17" spans="1:8" ht="14.25">
      <c r="A17" s="32">
        <v>16</v>
      </c>
      <c r="B17" s="33">
        <v>29</v>
      </c>
      <c r="C17" s="32">
        <v>211830</v>
      </c>
      <c r="D17" s="32">
        <v>2630063.4956752099</v>
      </c>
      <c r="E17" s="32">
        <v>2502481.3207273502</v>
      </c>
      <c r="F17" s="32">
        <v>127582.17494786299</v>
      </c>
      <c r="G17" s="32">
        <v>2502481.3207273502</v>
      </c>
      <c r="H17" s="32">
        <v>4.8509161530759598E-2</v>
      </c>
    </row>
    <row r="18" spans="1:8" ht="14.25">
      <c r="A18" s="32">
        <v>17</v>
      </c>
      <c r="B18" s="33">
        <v>31</v>
      </c>
      <c r="C18" s="32">
        <v>42397.758000000002</v>
      </c>
      <c r="D18" s="32">
        <v>298357.333749966</v>
      </c>
      <c r="E18" s="32">
        <v>256509.41937028401</v>
      </c>
      <c r="F18" s="32">
        <v>41847.914379682501</v>
      </c>
      <c r="G18" s="32">
        <v>256509.41937028401</v>
      </c>
      <c r="H18" s="32">
        <v>0.140261054936067</v>
      </c>
    </row>
    <row r="19" spans="1:8" ht="14.25">
      <c r="A19" s="32">
        <v>18</v>
      </c>
      <c r="B19" s="33">
        <v>32</v>
      </c>
      <c r="C19" s="32">
        <v>17041.565999999999</v>
      </c>
      <c r="D19" s="32">
        <v>274671.30699996999</v>
      </c>
      <c r="E19" s="32">
        <v>255863.43398495301</v>
      </c>
      <c r="F19" s="32">
        <v>18807.873015016499</v>
      </c>
      <c r="G19" s="32">
        <v>255863.43398495301</v>
      </c>
      <c r="H19" s="32">
        <v>6.8474109001194494E-2</v>
      </c>
    </row>
    <row r="20" spans="1:8" ht="14.25">
      <c r="A20" s="32">
        <v>19</v>
      </c>
      <c r="B20" s="33">
        <v>33</v>
      </c>
      <c r="C20" s="32">
        <v>49938.500999999997</v>
      </c>
      <c r="D20" s="32">
        <v>512600.31742169999</v>
      </c>
      <c r="E20" s="32">
        <v>421061.15150415403</v>
      </c>
      <c r="F20" s="32">
        <v>91539.165917546197</v>
      </c>
      <c r="G20" s="32">
        <v>421061.15150415403</v>
      </c>
      <c r="H20" s="32">
        <v>0.17857805156651901</v>
      </c>
    </row>
    <row r="21" spans="1:8" ht="14.25">
      <c r="A21" s="32">
        <v>20</v>
      </c>
      <c r="B21" s="33">
        <v>34</v>
      </c>
      <c r="C21" s="32">
        <v>48169.841</v>
      </c>
      <c r="D21" s="32">
        <v>236914.385401006</v>
      </c>
      <c r="E21" s="32">
        <v>174012.417308309</v>
      </c>
      <c r="F21" s="32">
        <v>62901.968092696698</v>
      </c>
      <c r="G21" s="32">
        <v>174012.417308309</v>
      </c>
      <c r="H21" s="32">
        <v>0.26550505992376799</v>
      </c>
    </row>
    <row r="22" spans="1:8" ht="14.25">
      <c r="A22" s="32">
        <v>21</v>
      </c>
      <c r="B22" s="33">
        <v>35</v>
      </c>
      <c r="C22" s="32">
        <v>38995.934999999998</v>
      </c>
      <c r="D22" s="32">
        <v>961007.97685398196</v>
      </c>
      <c r="E22" s="32">
        <v>906824.58268999204</v>
      </c>
      <c r="F22" s="32">
        <v>54183.394163990299</v>
      </c>
      <c r="G22" s="32">
        <v>906824.58268999204</v>
      </c>
      <c r="H22" s="32">
        <v>5.6381836019060501E-2</v>
      </c>
    </row>
    <row r="23" spans="1:8" ht="14.25">
      <c r="A23" s="32">
        <v>22</v>
      </c>
      <c r="B23" s="33">
        <v>36</v>
      </c>
      <c r="C23" s="32">
        <v>123311.80100000001</v>
      </c>
      <c r="D23" s="32">
        <v>641163.08368672605</v>
      </c>
      <c r="E23" s="32">
        <v>559803.42971243104</v>
      </c>
      <c r="F23" s="32">
        <v>81359.653974294895</v>
      </c>
      <c r="G23" s="32">
        <v>559803.42971243104</v>
      </c>
      <c r="H23" s="32">
        <v>0.12689385281896101</v>
      </c>
    </row>
    <row r="24" spans="1:8" ht="14.25">
      <c r="A24" s="32">
        <v>23</v>
      </c>
      <c r="B24" s="33">
        <v>37</v>
      </c>
      <c r="C24" s="32">
        <v>127990.44100000001</v>
      </c>
      <c r="D24" s="32">
        <v>943114.79454159294</v>
      </c>
      <c r="E24" s="32">
        <v>829284.70978215698</v>
      </c>
      <c r="F24" s="32">
        <v>113830.08475943599</v>
      </c>
      <c r="G24" s="32">
        <v>829284.70978215698</v>
      </c>
      <c r="H24" s="32">
        <v>0.12069589557733899</v>
      </c>
    </row>
    <row r="25" spans="1:8" ht="14.25">
      <c r="A25" s="32">
        <v>24</v>
      </c>
      <c r="B25" s="33">
        <v>38</v>
      </c>
      <c r="C25" s="32">
        <v>207713.24799999999</v>
      </c>
      <c r="D25" s="32">
        <v>920826.74954513297</v>
      </c>
      <c r="E25" s="32">
        <v>909149.13451061898</v>
      </c>
      <c r="F25" s="32">
        <v>11677.615034513299</v>
      </c>
      <c r="G25" s="32">
        <v>909149.13451061898</v>
      </c>
      <c r="H25" s="32">
        <v>1.26816635597106E-2</v>
      </c>
    </row>
    <row r="26" spans="1:8" ht="14.25">
      <c r="A26" s="32">
        <v>25</v>
      </c>
      <c r="B26" s="33">
        <v>39</v>
      </c>
      <c r="C26" s="32">
        <v>81812.490999999995</v>
      </c>
      <c r="D26" s="32">
        <v>124294.08413849901</v>
      </c>
      <c r="E26" s="32">
        <v>93248.7818175875</v>
      </c>
      <c r="F26" s="32">
        <v>31045.3023209118</v>
      </c>
      <c r="G26" s="32">
        <v>93248.7818175875</v>
      </c>
      <c r="H26" s="32">
        <v>0.249772968167322</v>
      </c>
    </row>
    <row r="27" spans="1:8" ht="14.25">
      <c r="A27" s="32">
        <v>26</v>
      </c>
      <c r="B27" s="33">
        <v>40</v>
      </c>
      <c r="C27" s="32">
        <v>19</v>
      </c>
      <c r="D27" s="32">
        <v>62.906300000000002</v>
      </c>
      <c r="E27" s="32">
        <v>49.1723</v>
      </c>
      <c r="F27" s="32">
        <v>13.734</v>
      </c>
      <c r="G27" s="32">
        <v>49.1723</v>
      </c>
      <c r="H27" s="32">
        <v>0.21832471469471301</v>
      </c>
    </row>
    <row r="28" spans="1:8" ht="14.25">
      <c r="A28" s="32">
        <v>27</v>
      </c>
      <c r="B28" s="33">
        <v>42</v>
      </c>
      <c r="C28" s="32">
        <v>14434.721</v>
      </c>
      <c r="D28" s="32">
        <v>214250.9283</v>
      </c>
      <c r="E28" s="32">
        <v>193883.10690000001</v>
      </c>
      <c r="F28" s="32">
        <v>20367.821400000001</v>
      </c>
      <c r="G28" s="32">
        <v>193883.10690000001</v>
      </c>
      <c r="H28" s="32">
        <v>9.5065265581862096E-2</v>
      </c>
    </row>
    <row r="29" spans="1:8" ht="14.25">
      <c r="A29" s="32">
        <v>28</v>
      </c>
      <c r="B29" s="33">
        <v>75</v>
      </c>
      <c r="C29" s="32">
        <v>442</v>
      </c>
      <c r="D29" s="32">
        <v>235446.15384615399</v>
      </c>
      <c r="E29" s="32">
        <v>222789.12820512801</v>
      </c>
      <c r="F29" s="32">
        <v>12657.025641025601</v>
      </c>
      <c r="G29" s="32">
        <v>222789.12820512801</v>
      </c>
      <c r="H29" s="32">
        <v>5.3757623279316998E-2</v>
      </c>
    </row>
    <row r="30" spans="1:8" ht="14.25">
      <c r="A30" s="32">
        <v>29</v>
      </c>
      <c r="B30" s="33">
        <v>76</v>
      </c>
      <c r="C30" s="32">
        <v>2249</v>
      </c>
      <c r="D30" s="32">
        <v>414262.22710256401</v>
      </c>
      <c r="E30" s="32">
        <v>385133.13347863202</v>
      </c>
      <c r="F30" s="32">
        <v>29129.0936239316</v>
      </c>
      <c r="G30" s="32">
        <v>385133.13347863202</v>
      </c>
      <c r="H30" s="32">
        <v>7.0315591715099296E-2</v>
      </c>
    </row>
    <row r="31" spans="1:8" ht="14.25">
      <c r="A31" s="32">
        <v>30</v>
      </c>
      <c r="B31" s="33">
        <v>99</v>
      </c>
      <c r="C31" s="32">
        <v>54</v>
      </c>
      <c r="D31" s="32">
        <v>37051.121170864499</v>
      </c>
      <c r="E31" s="32">
        <v>33429.2630663339</v>
      </c>
      <c r="F31" s="32">
        <v>3621.8581045306701</v>
      </c>
      <c r="G31" s="32">
        <v>33429.2630663339</v>
      </c>
      <c r="H31" s="32">
        <v>9.7752996132779602E-2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2013-10-19T05:31:06Z</dcterms:modified>
</cp:coreProperties>
</file>