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<sst xmlns="http://schemas.openxmlformats.org/spreadsheetml/2006/main" count="114" uniqueCount="71">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</sst>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>
      <c r="A3" s="38" t="s">
        <v>5</v>
      </c>
      <c r="B3" s="38"/>
      <c r="C3" s="38"/>
      <c r="D3" s="38"/>
      <c r="E3" s="15">
        <f>RA!D7</f>
        <v>24425439.406199999</v>
      </c>
      <c r="F3" s="25">
        <f>RA!I7</f>
        <v>2430914.0740999999</v>
      </c>
      <c r="G3" s="16">
        <f>E3-F3</f>
        <v>21994525.3321</v>
      </c>
      <c r="H3" s="27">
        <f>RA!J7</f>
        <v>9.9523862546478998</v>
      </c>
      <c r="I3" s="20">
        <f>SUM(I4:I39)</f>
        <v>24425443.806211539</v>
      </c>
      <c r="J3" s="21">
        <f>SUM(J4:J39)</f>
        <v>21994525.287549198</v>
      </c>
      <c r="K3" s="22">
        <f>E3-I3</f>
        <v>-4.4000115394592285</v>
      </c>
      <c r="L3" s="22">
        <f>G3-J3</f>
        <v>4.4550802558660507E-2</v>
      </c>
    </row>
    <row r="4" spans="1:12">
      <c r="A4" s="39">
        <f>RA!A8</f>
        <v>41549</v>
      </c>
      <c r="B4" s="12">
        <v>12</v>
      </c>
      <c r="C4" s="36" t="s">
        <v>6</v>
      </c>
      <c r="D4" s="36"/>
      <c r="E4" s="15">
        <f>RA!D8</f>
        <v>776495.27280000004</v>
      </c>
      <c r="F4" s="25">
        <f>RA!I8</f>
        <v>158631.5577</v>
      </c>
      <c r="G4" s="16">
        <f t="shared" ref="G4:G39" si="0">E4-F4</f>
        <v>617863.71510000003</v>
      </c>
      <c r="H4" s="27">
        <f>RA!J8</f>
        <v>20.429172366752901</v>
      </c>
      <c r="I4" s="20">
        <f>VLOOKUP(B4,RMS!B:D,3,FALSE)</f>
        <v>776495.93626153795</v>
      </c>
      <c r="J4" s="21">
        <f>VLOOKUP(B4,RMS!B:E,4,FALSE)</f>
        <v>617863.71324444399</v>
      </c>
      <c r="K4" s="22">
        <f t="shared" ref="K4:K39" si="1">E4-I4</f>
        <v>-0.66346153791528195</v>
      </c>
      <c r="L4" s="22">
        <f t="shared" ref="L4:L39" si="2">G4-J4</f>
        <v>1.8555560382083058E-3</v>
      </c>
    </row>
    <row r="5" spans="1:12">
      <c r="A5" s="39"/>
      <c r="B5" s="12">
        <v>13</v>
      </c>
      <c r="C5" s="36" t="s">
        <v>7</v>
      </c>
      <c r="D5" s="36"/>
      <c r="E5" s="15">
        <f>RA!D9</f>
        <v>132163.64720000001</v>
      </c>
      <c r="F5" s="25">
        <f>RA!I9</f>
        <v>30236.239399999999</v>
      </c>
      <c r="G5" s="16">
        <f t="shared" si="0"/>
        <v>101927.40780000002</v>
      </c>
      <c r="H5" s="27">
        <f>RA!J9</f>
        <v>22.8778790844386</v>
      </c>
      <c r="I5" s="20">
        <f>VLOOKUP(B5,RMS!B:D,3,FALSE)</f>
        <v>132163.667674253</v>
      </c>
      <c r="J5" s="21">
        <f>VLOOKUP(B5,RMS!B:E,4,FALSE)</f>
        <v>101927.410223001</v>
      </c>
      <c r="K5" s="22">
        <f t="shared" si="1"/>
        <v>-2.0474252989515662E-2</v>
      </c>
      <c r="L5" s="22">
        <f t="shared" si="2"/>
        <v>-2.4230009876191616E-3</v>
      </c>
    </row>
    <row r="6" spans="1:12">
      <c r="A6" s="39"/>
      <c r="B6" s="12">
        <v>14</v>
      </c>
      <c r="C6" s="36" t="s">
        <v>8</v>
      </c>
      <c r="D6" s="36"/>
      <c r="E6" s="15">
        <f>RA!D10</f>
        <v>222131.1073</v>
      </c>
      <c r="F6" s="25">
        <f>RA!I10</f>
        <v>34076.217799999999</v>
      </c>
      <c r="G6" s="16">
        <f t="shared" si="0"/>
        <v>188054.88949999999</v>
      </c>
      <c r="H6" s="27">
        <f>RA!J10</f>
        <v>15.340587914135901</v>
      </c>
      <c r="I6" s="20">
        <f>VLOOKUP(B6,RMS!B:D,3,FALSE)</f>
        <v>222133.79712478601</v>
      </c>
      <c r="J6" s="21">
        <f>VLOOKUP(B6,RMS!B:E,4,FALSE)</f>
        <v>188054.889487179</v>
      </c>
      <c r="K6" s="22">
        <f t="shared" si="1"/>
        <v>-2.6898247860081028</v>
      </c>
      <c r="L6" s="22">
        <f t="shared" si="2"/>
        <v>1.2820994015783072E-5</v>
      </c>
    </row>
    <row r="7" spans="1:12">
      <c r="A7" s="39"/>
      <c r="B7" s="12">
        <v>15</v>
      </c>
      <c r="C7" s="36" t="s">
        <v>9</v>
      </c>
      <c r="D7" s="36"/>
      <c r="E7" s="15">
        <f>RA!D11</f>
        <v>56690.3295</v>
      </c>
      <c r="F7" s="25">
        <f>RA!I11</f>
        <v>11201.365400000001</v>
      </c>
      <c r="G7" s="16">
        <f t="shared" si="0"/>
        <v>45488.964099999997</v>
      </c>
      <c r="H7" s="27">
        <f>RA!J11</f>
        <v>19.758864516742701</v>
      </c>
      <c r="I7" s="20">
        <f>VLOOKUP(B7,RMS!B:D,3,FALSE)</f>
        <v>56690.363724786301</v>
      </c>
      <c r="J7" s="21">
        <f>VLOOKUP(B7,RMS!B:E,4,FALSE)</f>
        <v>45488.964219658097</v>
      </c>
      <c r="K7" s="22">
        <f t="shared" si="1"/>
        <v>-3.4224786300910637E-2</v>
      </c>
      <c r="L7" s="22">
        <f t="shared" si="2"/>
        <v>-1.1965809972025454E-4</v>
      </c>
    </row>
    <row r="8" spans="1:12">
      <c r="A8" s="39"/>
      <c r="B8" s="12">
        <v>16</v>
      </c>
      <c r="C8" s="36" t="s">
        <v>10</v>
      </c>
      <c r="D8" s="36"/>
      <c r="E8" s="15">
        <f>RA!D12</f>
        <v>330091.55239999999</v>
      </c>
      <c r="F8" s="25">
        <f>RA!I12</f>
        <v>15870.5633</v>
      </c>
      <c r="G8" s="16">
        <f t="shared" si="0"/>
        <v>314220.98910000001</v>
      </c>
      <c r="H8" s="27">
        <f>RA!J12</f>
        <v>4.80792773538424</v>
      </c>
      <c r="I8" s="20">
        <f>VLOOKUP(B8,RMS!B:D,3,FALSE)</f>
        <v>330091.54511538497</v>
      </c>
      <c r="J8" s="21">
        <f>VLOOKUP(B8,RMS!B:E,4,FALSE)</f>
        <v>314220.987832479</v>
      </c>
      <c r="K8" s="22">
        <f t="shared" si="1"/>
        <v>7.2846150142140687E-3</v>
      </c>
      <c r="L8" s="22">
        <f t="shared" si="2"/>
        <v>1.2675210018642247E-3</v>
      </c>
    </row>
    <row r="9" spans="1:12">
      <c r="A9" s="39"/>
      <c r="B9" s="12">
        <v>17</v>
      </c>
      <c r="C9" s="36" t="s">
        <v>11</v>
      </c>
      <c r="D9" s="36"/>
      <c r="E9" s="15">
        <f>RA!D13</f>
        <v>415691.87579999998</v>
      </c>
      <c r="F9" s="25">
        <f>RA!I13</f>
        <v>85338.235400000005</v>
      </c>
      <c r="G9" s="16">
        <f t="shared" si="0"/>
        <v>330353.64039999997</v>
      </c>
      <c r="H9" s="27">
        <f>RA!J13</f>
        <v>20.5292045305832</v>
      </c>
      <c r="I9" s="20">
        <f>VLOOKUP(B9,RMS!B:D,3,FALSE)</f>
        <v>415692.16019914497</v>
      </c>
      <c r="J9" s="21">
        <f>VLOOKUP(B9,RMS!B:E,4,FALSE)</f>
        <v>330353.64026923099</v>
      </c>
      <c r="K9" s="22">
        <f t="shared" si="1"/>
        <v>-0.28439914499176666</v>
      </c>
      <c r="L9" s="22">
        <f t="shared" si="2"/>
        <v>1.307689817622304E-4</v>
      </c>
    </row>
    <row r="10" spans="1:12">
      <c r="A10" s="39"/>
      <c r="B10" s="12">
        <v>18</v>
      </c>
      <c r="C10" s="36" t="s">
        <v>12</v>
      </c>
      <c r="D10" s="36"/>
      <c r="E10" s="15">
        <f>RA!D14</f>
        <v>265381.40230000002</v>
      </c>
      <c r="F10" s="25">
        <f>RA!I14</f>
        <v>49259.343000000001</v>
      </c>
      <c r="G10" s="16">
        <f t="shared" si="0"/>
        <v>216122.05930000002</v>
      </c>
      <c r="H10" s="27">
        <f>RA!J14</f>
        <v>18.5617162970278</v>
      </c>
      <c r="I10" s="20">
        <f>VLOOKUP(B10,RMS!B:D,3,FALSE)</f>
        <v>265381.38078974403</v>
      </c>
      <c r="J10" s="21">
        <f>VLOOKUP(B10,RMS!B:E,4,FALSE)</f>
        <v>216122.06085982901</v>
      </c>
      <c r="K10" s="22">
        <f t="shared" si="1"/>
        <v>2.1510255988687277E-2</v>
      </c>
      <c r="L10" s="22">
        <f t="shared" si="2"/>
        <v>-1.5598289901390672E-3</v>
      </c>
    </row>
    <row r="11" spans="1:12">
      <c r="A11" s="39"/>
      <c r="B11" s="12">
        <v>19</v>
      </c>
      <c r="C11" s="36" t="s">
        <v>13</v>
      </c>
      <c r="D11" s="36"/>
      <c r="E11" s="15">
        <f>RA!D15</f>
        <v>210847.66690000001</v>
      </c>
      <c r="F11" s="25">
        <f>RA!I15</f>
        <v>31159.457699999999</v>
      </c>
      <c r="G11" s="16">
        <f t="shared" si="0"/>
        <v>179688.20920000001</v>
      </c>
      <c r="H11" s="27">
        <f>RA!J15</f>
        <v>14.778184723655601</v>
      </c>
      <c r="I11" s="20">
        <f>VLOOKUP(B11,RMS!B:D,3,FALSE)</f>
        <v>210847.74554444401</v>
      </c>
      <c r="J11" s="21">
        <f>VLOOKUP(B11,RMS!B:E,4,FALSE)</f>
        <v>179688.20379145301</v>
      </c>
      <c r="K11" s="22">
        <f t="shared" si="1"/>
        <v>-7.8644444001838565E-2</v>
      </c>
      <c r="L11" s="22">
        <f t="shared" si="2"/>
        <v>5.4085470037534833E-3</v>
      </c>
    </row>
    <row r="12" spans="1:12">
      <c r="A12" s="39"/>
      <c r="B12" s="12">
        <v>21</v>
      </c>
      <c r="C12" s="36" t="s">
        <v>14</v>
      </c>
      <c r="D12" s="36"/>
      <c r="E12" s="15">
        <f>RA!D16</f>
        <v>1335677.6163000001</v>
      </c>
      <c r="F12" s="25">
        <f>RA!I16</f>
        <v>82143.194799999997</v>
      </c>
      <c r="G12" s="16">
        <f t="shared" si="0"/>
        <v>1253534.4215000002</v>
      </c>
      <c r="H12" s="27">
        <f>RA!J16</f>
        <v>6.1499267336340697</v>
      </c>
      <c r="I12" s="20">
        <f>VLOOKUP(B12,RMS!B:D,3,FALSE)</f>
        <v>1335677.3288</v>
      </c>
      <c r="J12" s="21">
        <f>VLOOKUP(B12,RMS!B:E,4,FALSE)</f>
        <v>1253534.4214999999</v>
      </c>
      <c r="K12" s="22">
        <f t="shared" si="1"/>
        <v>0.28750000009313226</v>
      </c>
      <c r="L12" s="22">
        <f t="shared" si="2"/>
        <v>0</v>
      </c>
    </row>
    <row r="13" spans="1:12">
      <c r="A13" s="39"/>
      <c r="B13" s="12">
        <v>22</v>
      </c>
      <c r="C13" s="36" t="s">
        <v>15</v>
      </c>
      <c r="D13" s="36"/>
      <c r="E13" s="15">
        <f>RA!D17</f>
        <v>681607.82380000001</v>
      </c>
      <c r="F13" s="25">
        <f>RA!I17</f>
        <v>40100.243499999997</v>
      </c>
      <c r="G13" s="16">
        <f t="shared" si="0"/>
        <v>641507.58030000003</v>
      </c>
      <c r="H13" s="27">
        <f>RA!J17</f>
        <v>5.8831841566076797</v>
      </c>
      <c r="I13" s="20">
        <f>VLOOKUP(B13,RMS!B:D,3,FALSE)</f>
        <v>681607.86927093996</v>
      </c>
      <c r="J13" s="21">
        <f>VLOOKUP(B13,RMS!B:E,4,FALSE)</f>
        <v>641507.58071196603</v>
      </c>
      <c r="K13" s="22">
        <f t="shared" si="1"/>
        <v>-4.5470939949154854E-2</v>
      </c>
      <c r="L13" s="22">
        <f t="shared" si="2"/>
        <v>-4.1196600068360567E-4</v>
      </c>
    </row>
    <row r="14" spans="1:12">
      <c r="A14" s="39"/>
      <c r="B14" s="12">
        <v>23</v>
      </c>
      <c r="C14" s="36" t="s">
        <v>16</v>
      </c>
      <c r="D14" s="36"/>
      <c r="E14" s="15">
        <f>RA!D18</f>
        <v>2569240.9112999998</v>
      </c>
      <c r="F14" s="25">
        <f>RA!I18</f>
        <v>337560.1519</v>
      </c>
      <c r="G14" s="16">
        <f t="shared" si="0"/>
        <v>2231680.7593999999</v>
      </c>
      <c r="H14" s="27">
        <f>RA!J18</f>
        <v>13.138516922074</v>
      </c>
      <c r="I14" s="20">
        <f>VLOOKUP(B14,RMS!B:D,3,FALSE)</f>
        <v>2569240.7488102601</v>
      </c>
      <c r="J14" s="21">
        <f>VLOOKUP(B14,RMS!B:E,4,FALSE)</f>
        <v>2231680.6863538502</v>
      </c>
      <c r="K14" s="22">
        <f t="shared" si="1"/>
        <v>0.16248973971232772</v>
      </c>
      <c r="L14" s="22">
        <f t="shared" si="2"/>
        <v>7.3046149685978889E-2</v>
      </c>
    </row>
    <row r="15" spans="1:12">
      <c r="A15" s="39"/>
      <c r="B15" s="12">
        <v>24</v>
      </c>
      <c r="C15" s="36" t="s">
        <v>17</v>
      </c>
      <c r="D15" s="36"/>
      <c r="E15" s="15">
        <f>RA!D19</f>
        <v>1300143.5188</v>
      </c>
      <c r="F15" s="25">
        <f>RA!I19</f>
        <v>21516.487799999999</v>
      </c>
      <c r="G15" s="16">
        <f t="shared" si="0"/>
        <v>1278627.031</v>
      </c>
      <c r="H15" s="27">
        <f>RA!J19</f>
        <v>1.6549317432170201</v>
      </c>
      <c r="I15" s="20">
        <f>VLOOKUP(B15,RMS!B:D,3,FALSE)</f>
        <v>1300143.4695119699</v>
      </c>
      <c r="J15" s="21">
        <f>VLOOKUP(B15,RMS!B:E,4,FALSE)</f>
        <v>1278627.0322940201</v>
      </c>
      <c r="K15" s="22">
        <f t="shared" si="1"/>
        <v>4.9288030015304685E-2</v>
      </c>
      <c r="L15" s="22">
        <f t="shared" si="2"/>
        <v>-1.2940200977027416E-3</v>
      </c>
    </row>
    <row r="16" spans="1:12">
      <c r="A16" s="39"/>
      <c r="B16" s="12">
        <v>25</v>
      </c>
      <c r="C16" s="36" t="s">
        <v>18</v>
      </c>
      <c r="D16" s="36"/>
      <c r="E16" s="15">
        <f>RA!D20</f>
        <v>1310183.9694000001</v>
      </c>
      <c r="F16" s="25">
        <f>RA!I20</f>
        <v>90246.633000000002</v>
      </c>
      <c r="G16" s="16">
        <f t="shared" si="0"/>
        <v>1219937.3364000001</v>
      </c>
      <c r="H16" s="27">
        <f>RA!J20</f>
        <v>6.8880886278381599</v>
      </c>
      <c r="I16" s="20">
        <f>VLOOKUP(B16,RMS!B:D,3,FALSE)</f>
        <v>1310183.9696</v>
      </c>
      <c r="J16" s="21">
        <f>VLOOKUP(B16,RMS!B:E,4,FALSE)</f>
        <v>1219937.3363999999</v>
      </c>
      <c r="K16" s="22">
        <f t="shared" si="1"/>
        <v>-1.9999989308416843E-4</v>
      </c>
      <c r="L16" s="22">
        <f t="shared" si="2"/>
        <v>0</v>
      </c>
    </row>
    <row r="17" spans="1:12">
      <c r="A17" s="39"/>
      <c r="B17" s="12">
        <v>26</v>
      </c>
      <c r="C17" s="36" t="s">
        <v>19</v>
      </c>
      <c r="D17" s="36"/>
      <c r="E17" s="15">
        <f>RA!D21</f>
        <v>459912.63079999998</v>
      </c>
      <c r="F17" s="25">
        <f>RA!I21</f>
        <v>59919.150800000003</v>
      </c>
      <c r="G17" s="16">
        <f t="shared" si="0"/>
        <v>399993.48</v>
      </c>
      <c r="H17" s="27">
        <f>RA!J21</f>
        <v>13.028376867096</v>
      </c>
      <c r="I17" s="20">
        <f>VLOOKUP(B17,RMS!B:D,3,FALSE)</f>
        <v>459912.25071997597</v>
      </c>
      <c r="J17" s="21">
        <f>VLOOKUP(B17,RMS!B:E,4,FALSE)</f>
        <v>399993.47963998199</v>
      </c>
      <c r="K17" s="22">
        <f t="shared" si="1"/>
        <v>0.38008002401329577</v>
      </c>
      <c r="L17" s="22">
        <f t="shared" si="2"/>
        <v>3.6001799162477255E-4</v>
      </c>
    </row>
    <row r="18" spans="1:12">
      <c r="A18" s="39"/>
      <c r="B18" s="12">
        <v>27</v>
      </c>
      <c r="C18" s="36" t="s">
        <v>20</v>
      </c>
      <c r="D18" s="36"/>
      <c r="E18" s="15">
        <f>RA!D22</f>
        <v>1461144.5274</v>
      </c>
      <c r="F18" s="25">
        <f>RA!I22</f>
        <v>183278.0821</v>
      </c>
      <c r="G18" s="16">
        <f t="shared" si="0"/>
        <v>1277866.4453</v>
      </c>
      <c r="H18" s="27">
        <f>RA!J22</f>
        <v>12.5434601891252</v>
      </c>
      <c r="I18" s="20">
        <f>VLOOKUP(B18,RMS!B:D,3,FALSE)</f>
        <v>1461144.95764425</v>
      </c>
      <c r="J18" s="21">
        <f>VLOOKUP(B18,RMS!B:E,4,FALSE)</f>
        <v>1277866.4455876099</v>
      </c>
      <c r="K18" s="22">
        <f t="shared" si="1"/>
        <v>-0.43024424999020994</v>
      </c>
      <c r="L18" s="22">
        <f t="shared" si="2"/>
        <v>-2.8760987333953381E-4</v>
      </c>
    </row>
    <row r="19" spans="1:12">
      <c r="A19" s="39"/>
      <c r="B19" s="12">
        <v>29</v>
      </c>
      <c r="C19" s="36" t="s">
        <v>21</v>
      </c>
      <c r="D19" s="36"/>
      <c r="E19" s="15">
        <f>RA!D23</f>
        <v>4154966.3889000001</v>
      </c>
      <c r="F19" s="25">
        <f>RA!I23</f>
        <v>386547.38929999998</v>
      </c>
      <c r="G19" s="16">
        <f t="shared" si="0"/>
        <v>3768418.9996000002</v>
      </c>
      <c r="H19" s="27">
        <f>RA!J23</f>
        <v>9.3032615217456893</v>
      </c>
      <c r="I19" s="20">
        <f>VLOOKUP(B19,RMS!B:D,3,FALSE)</f>
        <v>4154967.7608752102</v>
      </c>
      <c r="J19" s="21">
        <f>VLOOKUP(B19,RMS!B:E,4,FALSE)</f>
        <v>3768419.0418777801</v>
      </c>
      <c r="K19" s="22">
        <f t="shared" si="1"/>
        <v>-1.3719752100296319</v>
      </c>
      <c r="L19" s="22">
        <f t="shared" si="2"/>
        <v>-4.2277779895812273E-2</v>
      </c>
    </row>
    <row r="20" spans="1:12">
      <c r="A20" s="39"/>
      <c r="B20" s="12">
        <v>31</v>
      </c>
      <c r="C20" s="36" t="s">
        <v>22</v>
      </c>
      <c r="D20" s="36"/>
      <c r="E20" s="15">
        <f>RA!D24</f>
        <v>449138.96799999999</v>
      </c>
      <c r="F20" s="25">
        <f>RA!I24</f>
        <v>68669.614600000001</v>
      </c>
      <c r="G20" s="16">
        <f t="shared" si="0"/>
        <v>380469.35340000002</v>
      </c>
      <c r="H20" s="27">
        <f>RA!J24</f>
        <v>15.289168718934199</v>
      </c>
      <c r="I20" s="20">
        <f>VLOOKUP(B20,RMS!B:D,3,FALSE)</f>
        <v>449138.96917806502</v>
      </c>
      <c r="J20" s="21">
        <f>VLOOKUP(B20,RMS!B:E,4,FALSE)</f>
        <v>380469.34150124597</v>
      </c>
      <c r="K20" s="22">
        <f t="shared" si="1"/>
        <v>-1.1780650238506496E-3</v>
      </c>
      <c r="L20" s="22">
        <f t="shared" si="2"/>
        <v>1.1898754048161209E-2</v>
      </c>
    </row>
    <row r="21" spans="1:12">
      <c r="A21" s="39"/>
      <c r="B21" s="12">
        <v>32</v>
      </c>
      <c r="C21" s="36" t="s">
        <v>23</v>
      </c>
      <c r="D21" s="36"/>
      <c r="E21" s="15">
        <f>RA!D25</f>
        <v>337334.28639999998</v>
      </c>
      <c r="F21" s="25">
        <f>RA!I25</f>
        <v>22211.152699999999</v>
      </c>
      <c r="G21" s="16">
        <f t="shared" si="0"/>
        <v>315123.13370000001</v>
      </c>
      <c r="H21" s="27">
        <f>RA!J25</f>
        <v>6.5843152017055102</v>
      </c>
      <c r="I21" s="20">
        <f>VLOOKUP(B21,RMS!B:D,3,FALSE)</f>
        <v>337334.26987394301</v>
      </c>
      <c r="J21" s="21">
        <f>VLOOKUP(B21,RMS!B:E,4,FALSE)</f>
        <v>315123.13610770798</v>
      </c>
      <c r="K21" s="22">
        <f t="shared" si="1"/>
        <v>1.6526056977454573E-2</v>
      </c>
      <c r="L21" s="22">
        <f t="shared" si="2"/>
        <v>-2.4077079724520445E-3</v>
      </c>
    </row>
    <row r="22" spans="1:12">
      <c r="A22" s="39"/>
      <c r="B22" s="12">
        <v>33</v>
      </c>
      <c r="C22" s="36" t="s">
        <v>24</v>
      </c>
      <c r="D22" s="36"/>
      <c r="E22" s="15">
        <f>RA!D26</f>
        <v>553510.19400000002</v>
      </c>
      <c r="F22" s="25">
        <f>RA!I26</f>
        <v>117707.1779</v>
      </c>
      <c r="G22" s="16">
        <f t="shared" si="0"/>
        <v>435803.01610000001</v>
      </c>
      <c r="H22" s="27">
        <f>RA!J26</f>
        <v>21.265584478106302</v>
      </c>
      <c r="I22" s="20">
        <f>VLOOKUP(B22,RMS!B:D,3,FALSE)</f>
        <v>553510.17726811103</v>
      </c>
      <c r="J22" s="21">
        <f>VLOOKUP(B22,RMS!B:E,4,FALSE)</f>
        <v>435803.00229939597</v>
      </c>
      <c r="K22" s="22">
        <f t="shared" si="1"/>
        <v>1.6731888987123966E-2</v>
      </c>
      <c r="L22" s="22">
        <f t="shared" si="2"/>
        <v>1.3800604036077857E-2</v>
      </c>
    </row>
    <row r="23" spans="1:12">
      <c r="A23" s="39"/>
      <c r="B23" s="12">
        <v>34</v>
      </c>
      <c r="C23" s="36" t="s">
        <v>25</v>
      </c>
      <c r="D23" s="36"/>
      <c r="E23" s="15">
        <f>RA!D27</f>
        <v>303287.12479999999</v>
      </c>
      <c r="F23" s="25">
        <f>RA!I27</f>
        <v>81468.013300000006</v>
      </c>
      <c r="G23" s="16">
        <f t="shared" si="0"/>
        <v>221819.1115</v>
      </c>
      <c r="H23" s="27">
        <f>RA!J27</f>
        <v>26.8616787981763</v>
      </c>
      <c r="I23" s="20">
        <f>VLOOKUP(B23,RMS!B:D,3,FALSE)</f>
        <v>303287.03875533602</v>
      </c>
      <c r="J23" s="21">
        <f>VLOOKUP(B23,RMS!B:E,4,FALSE)</f>
        <v>221819.11231147099</v>
      </c>
      <c r="K23" s="22">
        <f t="shared" si="1"/>
        <v>8.6044663970824331E-2</v>
      </c>
      <c r="L23" s="22">
        <f t="shared" si="2"/>
        <v>-8.1147099263034761E-4</v>
      </c>
    </row>
    <row r="24" spans="1:12">
      <c r="A24" s="39"/>
      <c r="B24" s="12">
        <v>35</v>
      </c>
      <c r="C24" s="36" t="s">
        <v>26</v>
      </c>
      <c r="D24" s="36"/>
      <c r="E24" s="15">
        <f>RA!D28</f>
        <v>1149207.2560000001</v>
      </c>
      <c r="F24" s="25">
        <f>RA!I28</f>
        <v>42758.139300000003</v>
      </c>
      <c r="G24" s="16">
        <f t="shared" si="0"/>
        <v>1106449.1167000001</v>
      </c>
      <c r="H24" s="27">
        <f>RA!J28</f>
        <v>3.7206638817115198</v>
      </c>
      <c r="I24" s="20">
        <f>VLOOKUP(B24,RMS!B:D,3,FALSE)</f>
        <v>1149207.25512571</v>
      </c>
      <c r="J24" s="21">
        <f>VLOOKUP(B24,RMS!B:E,4,FALSE)</f>
        <v>1106449.1770679001</v>
      </c>
      <c r="K24" s="22">
        <f t="shared" si="1"/>
        <v>8.7429000996053219E-4</v>
      </c>
      <c r="L24" s="22">
        <f t="shared" si="2"/>
        <v>-6.036789994686842E-2</v>
      </c>
    </row>
    <row r="25" spans="1:12">
      <c r="A25" s="39"/>
      <c r="B25" s="12">
        <v>36</v>
      </c>
      <c r="C25" s="36" t="s">
        <v>27</v>
      </c>
      <c r="D25" s="36"/>
      <c r="E25" s="15">
        <f>RA!D29</f>
        <v>694963.51850000001</v>
      </c>
      <c r="F25" s="25">
        <f>RA!I29</f>
        <v>97269.654399999999</v>
      </c>
      <c r="G25" s="16">
        <f t="shared" si="0"/>
        <v>597693.86410000001</v>
      </c>
      <c r="H25" s="27">
        <f>RA!J29</f>
        <v>13.996368415128501</v>
      </c>
      <c r="I25" s="20">
        <f>VLOOKUP(B25,RMS!B:D,3,FALSE)</f>
        <v>694963.51949026505</v>
      </c>
      <c r="J25" s="21">
        <f>VLOOKUP(B25,RMS!B:E,4,FALSE)</f>
        <v>597693.848389789</v>
      </c>
      <c r="K25" s="22">
        <f t="shared" si="1"/>
        <v>-9.9026504904031754E-4</v>
      </c>
      <c r="L25" s="22">
        <f t="shared" si="2"/>
        <v>1.5710211009718478E-2</v>
      </c>
    </row>
    <row r="26" spans="1:12">
      <c r="A26" s="39"/>
      <c r="B26" s="12">
        <v>37</v>
      </c>
      <c r="C26" s="36" t="s">
        <v>28</v>
      </c>
      <c r="D26" s="36"/>
      <c r="E26" s="15">
        <f>RA!D30</f>
        <v>1667978.3048</v>
      </c>
      <c r="F26" s="25">
        <f>RA!I30</f>
        <v>179356.9621</v>
      </c>
      <c r="G26" s="16">
        <f t="shared" si="0"/>
        <v>1488621.3426999999</v>
      </c>
      <c r="H26" s="27">
        <f>RA!J30</f>
        <v>10.7529553342425</v>
      </c>
      <c r="I26" s="20">
        <f>VLOOKUP(B26,RMS!B:D,3,FALSE)</f>
        <v>1667978.2814354</v>
      </c>
      <c r="J26" s="21">
        <f>VLOOKUP(B26,RMS!B:E,4,FALSE)</f>
        <v>1488621.35185717</v>
      </c>
      <c r="K26" s="22">
        <f t="shared" si="1"/>
        <v>2.3364600026980042E-2</v>
      </c>
      <c r="L26" s="22">
        <f t="shared" si="2"/>
        <v>-9.1571700759232044E-3</v>
      </c>
    </row>
    <row r="27" spans="1:12">
      <c r="A27" s="39"/>
      <c r="B27" s="12">
        <v>38</v>
      </c>
      <c r="C27" s="36" t="s">
        <v>29</v>
      </c>
      <c r="D27" s="36"/>
      <c r="E27" s="15">
        <f>RA!D31</f>
        <v>1238836.2716000001</v>
      </c>
      <c r="F27" s="25">
        <f>RA!I31</f>
        <v>31478.514800000001</v>
      </c>
      <c r="G27" s="16">
        <f t="shared" si="0"/>
        <v>1207357.7568000001</v>
      </c>
      <c r="H27" s="27">
        <f>RA!J31</f>
        <v>2.5409745841025799</v>
      </c>
      <c r="I27" s="20">
        <f>VLOOKUP(B27,RMS!B:D,3,FALSE)</f>
        <v>1238836.2355477901</v>
      </c>
      <c r="J27" s="21">
        <f>VLOOKUP(B27,RMS!B:E,4,FALSE)</f>
        <v>1207357.6962230101</v>
      </c>
      <c r="K27" s="22">
        <f t="shared" si="1"/>
        <v>3.6052210023626685E-2</v>
      </c>
      <c r="L27" s="22">
        <f t="shared" si="2"/>
        <v>6.0576990013942122E-2</v>
      </c>
    </row>
    <row r="28" spans="1:12">
      <c r="A28" s="39"/>
      <c r="B28" s="12">
        <v>39</v>
      </c>
      <c r="C28" s="36" t="s">
        <v>30</v>
      </c>
      <c r="D28" s="36"/>
      <c r="E28" s="15">
        <f>RA!D32</f>
        <v>164091.9221</v>
      </c>
      <c r="F28" s="25">
        <f>RA!I32</f>
        <v>37578.241499999996</v>
      </c>
      <c r="G28" s="16">
        <f t="shared" si="0"/>
        <v>126513.68059999999</v>
      </c>
      <c r="H28" s="27">
        <f>RA!J32</f>
        <v>22.900726019346202</v>
      </c>
      <c r="I28" s="20">
        <f>VLOOKUP(B28,RMS!B:D,3,FALSE)</f>
        <v>164091.80650183</v>
      </c>
      <c r="J28" s="21">
        <f>VLOOKUP(B28,RMS!B:E,4,FALSE)</f>
        <v>126513.702279041</v>
      </c>
      <c r="K28" s="22">
        <f t="shared" si="1"/>
        <v>0.11559816999942996</v>
      </c>
      <c r="L28" s="22">
        <f t="shared" si="2"/>
        <v>-2.1679041004972532E-2</v>
      </c>
    </row>
    <row r="29" spans="1:12">
      <c r="A29" s="39"/>
      <c r="B29" s="12">
        <v>40</v>
      </c>
      <c r="C29" s="36" t="s">
        <v>31</v>
      </c>
      <c r="D29" s="36"/>
      <c r="E29" s="15">
        <f>RA!D33</f>
        <v>116.58150000000001</v>
      </c>
      <c r="F29" s="25">
        <f>RA!I33</f>
        <v>23.1663</v>
      </c>
      <c r="G29" s="16">
        <f t="shared" si="0"/>
        <v>93.415199999999999</v>
      </c>
      <c r="H29" s="27">
        <f>RA!J33</f>
        <v>19.871334645719902</v>
      </c>
      <c r="I29" s="20">
        <f>VLOOKUP(B29,RMS!B:D,3,FALSE)</f>
        <v>116.5812</v>
      </c>
      <c r="J29" s="21">
        <f>VLOOKUP(B29,RMS!B:E,4,FALSE)</f>
        <v>93.415199999999999</v>
      </c>
      <c r="K29" s="22">
        <f t="shared" si="1"/>
        <v>3.0000000000995897E-4</v>
      </c>
      <c r="L29" s="22">
        <f t="shared" si="2"/>
        <v>0</v>
      </c>
    </row>
    <row r="30" spans="1:12">
      <c r="A30" s="39"/>
      <c r="B30" s="12">
        <v>41</v>
      </c>
      <c r="C30" s="36" t="s">
        <v>40</v>
      </c>
      <c r="D30" s="3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9"/>
      <c r="B31" s="12">
        <v>42</v>
      </c>
      <c r="C31" s="36" t="s">
        <v>32</v>
      </c>
      <c r="D31" s="36"/>
      <c r="E31" s="15">
        <f>RA!D35</f>
        <v>242392.8328</v>
      </c>
      <c r="F31" s="25">
        <f>RA!I35</f>
        <v>36212.357600000003</v>
      </c>
      <c r="G31" s="16">
        <f t="shared" si="0"/>
        <v>206180.47519999999</v>
      </c>
      <c r="H31" s="27">
        <f>RA!J35</f>
        <v>14.9395331461302</v>
      </c>
      <c r="I31" s="20">
        <f>VLOOKUP(B31,RMS!B:D,3,FALSE)</f>
        <v>242392.8322</v>
      </c>
      <c r="J31" s="21">
        <f>VLOOKUP(B31,RMS!B:E,4,FALSE)</f>
        <v>206180.48180000001</v>
      </c>
      <c r="K31" s="22">
        <f t="shared" si="1"/>
        <v>5.9999999939464033E-4</v>
      </c>
      <c r="L31" s="22">
        <f t="shared" si="2"/>
        <v>-6.600000022444874E-3</v>
      </c>
    </row>
    <row r="32" spans="1:12">
      <c r="A32" s="39"/>
      <c r="B32" s="12">
        <v>71</v>
      </c>
      <c r="C32" s="36" t="s">
        <v>41</v>
      </c>
      <c r="D32" s="3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9"/>
      <c r="B33" s="12">
        <v>72</v>
      </c>
      <c r="C33" s="36" t="s">
        <v>42</v>
      </c>
      <c r="D33" s="3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9"/>
      <c r="B34" s="12">
        <v>73</v>
      </c>
      <c r="C34" s="36" t="s">
        <v>43</v>
      </c>
      <c r="D34" s="3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9"/>
      <c r="B35" s="12">
        <v>75</v>
      </c>
      <c r="C35" s="36" t="s">
        <v>33</v>
      </c>
      <c r="D35" s="36"/>
      <c r="E35" s="15">
        <f>RA!D39</f>
        <v>619575.2156</v>
      </c>
      <c r="F35" s="25">
        <f>RA!I39</f>
        <v>35956.530299999999</v>
      </c>
      <c r="G35" s="16">
        <f t="shared" si="0"/>
        <v>583618.68530000001</v>
      </c>
      <c r="H35" s="27">
        <f>RA!J39</f>
        <v>5.8034165012845902</v>
      </c>
      <c r="I35" s="20">
        <f>VLOOKUP(B35,RMS!B:D,3,FALSE)</f>
        <v>619575.21367521398</v>
      </c>
      <c r="J35" s="21">
        <f>VLOOKUP(B35,RMS!B:E,4,FALSE)</f>
        <v>583618.68632478605</v>
      </c>
      <c r="K35" s="22">
        <f t="shared" si="1"/>
        <v>1.9247860182076693E-3</v>
      </c>
      <c r="L35" s="22">
        <f t="shared" si="2"/>
        <v>-1.024786033667624E-3</v>
      </c>
    </row>
    <row r="36" spans="1:12">
      <c r="A36" s="39"/>
      <c r="B36" s="12">
        <v>76</v>
      </c>
      <c r="C36" s="36" t="s">
        <v>34</v>
      </c>
      <c r="D36" s="36"/>
      <c r="E36" s="15">
        <f>RA!D40</f>
        <v>1277925.6384000001</v>
      </c>
      <c r="F36" s="25">
        <f>RA!I40</f>
        <v>57908.111199999999</v>
      </c>
      <c r="G36" s="16">
        <f t="shared" si="0"/>
        <v>1220017.5272000001</v>
      </c>
      <c r="H36" s="27">
        <f>RA!J40</f>
        <v>4.5314147756283099</v>
      </c>
      <c r="I36" s="20">
        <f>VLOOKUP(B36,RMS!B:D,3,FALSE)</f>
        <v>1277925.6234649599</v>
      </c>
      <c r="J36" s="21">
        <f>VLOOKUP(B36,RMS!B:E,4,FALSE)</f>
        <v>1220017.5166247899</v>
      </c>
      <c r="K36" s="22">
        <f t="shared" si="1"/>
        <v>1.4935040147975087E-2</v>
      </c>
      <c r="L36" s="22">
        <f t="shared" si="2"/>
        <v>1.0575210209935904E-2</v>
      </c>
    </row>
    <row r="37" spans="1:12">
      <c r="A37" s="39"/>
      <c r="B37" s="12">
        <v>77</v>
      </c>
      <c r="C37" s="36" t="s">
        <v>44</v>
      </c>
      <c r="D37" s="3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9"/>
      <c r="B38" s="12">
        <v>78</v>
      </c>
      <c r="C38" s="36" t="s">
        <v>45</v>
      </c>
      <c r="D38" s="3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9"/>
      <c r="B39" s="12">
        <v>99</v>
      </c>
      <c r="C39" s="36" t="s">
        <v>35</v>
      </c>
      <c r="D39" s="36"/>
      <c r="E39" s="15">
        <f>RA!D43</f>
        <v>44711.050799999997</v>
      </c>
      <c r="F39" s="25">
        <f>RA!I43</f>
        <v>5232.1252000000004</v>
      </c>
      <c r="G39" s="16">
        <f t="shared" si="0"/>
        <v>39478.925599999995</v>
      </c>
      <c r="H39" s="27">
        <f>RA!J43</f>
        <v>11.7020850693136</v>
      </c>
      <c r="I39" s="20">
        <f>VLOOKUP(B39,RMS!B:D,3,FALSE)</f>
        <v>44711.050828227802</v>
      </c>
      <c r="J39" s="21">
        <f>VLOOKUP(B39,RMS!B:E,4,FALSE)</f>
        <v>39478.925270403102</v>
      </c>
      <c r="K39" s="22">
        <f t="shared" si="1"/>
        <v>-2.8227805159986019E-5</v>
      </c>
      <c r="L39" s="22">
        <f t="shared" si="2"/>
        <v>3.2959689269773662E-4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29" customWidth="1"/>
    <col min="2" max="3" width="9" style="29"/>
    <col min="4" max="4" width="11.5" style="29" bestFit="1" customWidth="1"/>
    <col min="5" max="5" width="12.25" style="29" bestFit="1" customWidth="1"/>
    <col min="6" max="6" width="17.5" style="29" bestFit="1" customWidth="1"/>
    <col min="7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6" width="14.375" style="29" bestFit="1" customWidth="1"/>
    <col min="17" max="17" width="16.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54</v>
      </c>
      <c r="W1" s="42"/>
    </row>
    <row r="2" spans="1:23" ht="12.7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55</v>
      </c>
      <c r="W3" s="42"/>
    </row>
    <row r="4" spans="1:23" ht="15" thickTop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>
      <c r="A5" s="56"/>
      <c r="B5" s="57"/>
      <c r="C5" s="58"/>
      <c r="D5" s="59" t="s">
        <v>0</v>
      </c>
      <c r="E5" s="59" t="s">
        <v>67</v>
      </c>
      <c r="F5" s="59" t="s">
        <v>68</v>
      </c>
      <c r="G5" s="59" t="s">
        <v>56</v>
      </c>
      <c r="H5" s="59" t="s">
        <v>57</v>
      </c>
      <c r="I5" s="59" t="s">
        <v>1</v>
      </c>
      <c r="J5" s="59" t="s">
        <v>2</v>
      </c>
      <c r="K5" s="59" t="s">
        <v>58</v>
      </c>
      <c r="L5" s="59" t="s">
        <v>59</v>
      </c>
      <c r="M5" s="59" t="s">
        <v>60</v>
      </c>
      <c r="N5" s="59" t="s">
        <v>61</v>
      </c>
      <c r="O5" s="59" t="s">
        <v>62</v>
      </c>
      <c r="P5" s="59" t="s">
        <v>69</v>
      </c>
      <c r="Q5" s="59" t="s">
        <v>70</v>
      </c>
      <c r="R5" s="59" t="s">
        <v>63</v>
      </c>
      <c r="S5" s="59" t="s">
        <v>64</v>
      </c>
      <c r="T5" s="59" t="s">
        <v>65</v>
      </c>
      <c r="U5" s="60" t="s">
        <v>66</v>
      </c>
      <c r="V5" s="53"/>
      <c r="W5" s="53"/>
    </row>
    <row r="6" spans="1:23" ht="14.25" thickBot="1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2" customHeight="1" thickBot="1">
      <c r="A7" s="45" t="s">
        <v>5</v>
      </c>
      <c r="B7" s="46"/>
      <c r="C7" s="47"/>
      <c r="D7" s="63">
        <v>24425439.406199999</v>
      </c>
      <c r="E7" s="63">
        <v>27528399</v>
      </c>
      <c r="F7" s="64">
        <v>88.72815090409</v>
      </c>
      <c r="G7" s="63">
        <v>24108553.0999</v>
      </c>
      <c r="H7" s="64">
        <v>1.31441445277494</v>
      </c>
      <c r="I7" s="63">
        <v>2430914.0740999999</v>
      </c>
      <c r="J7" s="64">
        <v>9.9523862546478998</v>
      </c>
      <c r="K7" s="63">
        <v>2719690.7187000001</v>
      </c>
      <c r="L7" s="64">
        <v>11.281020090381499</v>
      </c>
      <c r="M7" s="64">
        <v>-0.106179957380607</v>
      </c>
      <c r="N7" s="63">
        <v>57512081.4023</v>
      </c>
      <c r="O7" s="63">
        <v>4832037469.4225998</v>
      </c>
      <c r="P7" s="63">
        <v>1222741</v>
      </c>
      <c r="Q7" s="63">
        <v>1514269</v>
      </c>
      <c r="R7" s="64">
        <v>-19.2520615557738</v>
      </c>
      <c r="S7" s="63">
        <v>19.9759715313382</v>
      </c>
      <c r="T7" s="63">
        <v>21.849910416246999</v>
      </c>
      <c r="U7" s="65">
        <v>-9.3809649356428899</v>
      </c>
      <c r="V7" s="53"/>
      <c r="W7" s="53"/>
    </row>
    <row r="8" spans="1:23" ht="14.25" thickBot="1">
      <c r="A8" s="48">
        <v>41549</v>
      </c>
      <c r="B8" s="51" t="s">
        <v>6</v>
      </c>
      <c r="C8" s="52"/>
      <c r="D8" s="66">
        <v>776495.27280000004</v>
      </c>
      <c r="E8" s="66">
        <v>819913</v>
      </c>
      <c r="F8" s="67">
        <v>94.704593389786496</v>
      </c>
      <c r="G8" s="66">
        <v>760809.83880000003</v>
      </c>
      <c r="H8" s="67">
        <v>2.0616760194295298</v>
      </c>
      <c r="I8" s="66">
        <v>158631.5577</v>
      </c>
      <c r="J8" s="67">
        <v>20.429172366752901</v>
      </c>
      <c r="K8" s="66">
        <v>162366.52009999999</v>
      </c>
      <c r="L8" s="67">
        <v>21.341275022953901</v>
      </c>
      <c r="M8" s="67">
        <v>-2.3003279233303E-2</v>
      </c>
      <c r="N8" s="66">
        <v>1902134.0156</v>
      </c>
      <c r="O8" s="66">
        <v>168416014.43059999</v>
      </c>
      <c r="P8" s="66">
        <v>30746</v>
      </c>
      <c r="Q8" s="66">
        <v>35833</v>
      </c>
      <c r="R8" s="67">
        <v>-14.196411129405901</v>
      </c>
      <c r="S8" s="66">
        <v>25.255164014831202</v>
      </c>
      <c r="T8" s="66">
        <v>31.4134664359669</v>
      </c>
      <c r="U8" s="68">
        <v>-24.384329547490399</v>
      </c>
      <c r="V8" s="53"/>
      <c r="W8" s="53"/>
    </row>
    <row r="9" spans="1:23" ht="12" customHeight="1" thickBot="1">
      <c r="A9" s="49"/>
      <c r="B9" s="51" t="s">
        <v>7</v>
      </c>
      <c r="C9" s="52"/>
      <c r="D9" s="66">
        <v>132163.64720000001</v>
      </c>
      <c r="E9" s="66">
        <v>170000</v>
      </c>
      <c r="F9" s="67">
        <v>77.743321882352902</v>
      </c>
      <c r="G9" s="66">
        <v>167469.8309</v>
      </c>
      <c r="H9" s="67">
        <v>-21.082115811702302</v>
      </c>
      <c r="I9" s="66">
        <v>30236.239399999999</v>
      </c>
      <c r="J9" s="67">
        <v>22.8778790844386</v>
      </c>
      <c r="K9" s="66">
        <v>34209.475400000003</v>
      </c>
      <c r="L9" s="67">
        <v>20.4272466366956</v>
      </c>
      <c r="M9" s="67">
        <v>-0.116144312461453</v>
      </c>
      <c r="N9" s="66">
        <v>301082.65350000001</v>
      </c>
      <c r="O9" s="66">
        <v>32190360.4485</v>
      </c>
      <c r="P9" s="66">
        <v>8277</v>
      </c>
      <c r="Q9" s="66">
        <v>10726</v>
      </c>
      <c r="R9" s="67">
        <v>-22.8323699421965</v>
      </c>
      <c r="S9" s="66">
        <v>15.9675784946237</v>
      </c>
      <c r="T9" s="66">
        <v>15.7485555006526</v>
      </c>
      <c r="U9" s="68">
        <v>1.3716731941839599</v>
      </c>
      <c r="V9" s="53"/>
      <c r="W9" s="53"/>
    </row>
    <row r="10" spans="1:23" ht="14.25" thickBot="1">
      <c r="A10" s="49"/>
      <c r="B10" s="51" t="s">
        <v>8</v>
      </c>
      <c r="C10" s="52"/>
      <c r="D10" s="66">
        <v>222131.1073</v>
      </c>
      <c r="E10" s="66">
        <v>239090</v>
      </c>
      <c r="F10" s="67">
        <v>92.9069000376427</v>
      </c>
      <c r="G10" s="66">
        <v>249717.7176</v>
      </c>
      <c r="H10" s="67">
        <v>-11.0471177476436</v>
      </c>
      <c r="I10" s="66">
        <v>34076.217799999999</v>
      </c>
      <c r="J10" s="67">
        <v>15.340587914135901</v>
      </c>
      <c r="K10" s="66">
        <v>60905.854800000001</v>
      </c>
      <c r="L10" s="67">
        <v>24.3898812568676</v>
      </c>
      <c r="M10" s="67">
        <v>-0.44050998197302998</v>
      </c>
      <c r="N10" s="66">
        <v>511521.13939999999</v>
      </c>
      <c r="O10" s="66">
        <v>44092712.806999996</v>
      </c>
      <c r="P10" s="66">
        <v>120428</v>
      </c>
      <c r="Q10" s="66">
        <v>148450</v>
      </c>
      <c r="R10" s="67">
        <v>-18.876389356685799</v>
      </c>
      <c r="S10" s="66">
        <v>1.84451379496463</v>
      </c>
      <c r="T10" s="66">
        <v>1.9494107921859201</v>
      </c>
      <c r="U10" s="68">
        <v>-5.6869727679812101</v>
      </c>
      <c r="V10" s="53"/>
      <c r="W10" s="53"/>
    </row>
    <row r="11" spans="1:23" ht="14.25" thickBot="1">
      <c r="A11" s="49"/>
      <c r="B11" s="51" t="s">
        <v>9</v>
      </c>
      <c r="C11" s="52"/>
      <c r="D11" s="66">
        <v>56690.3295</v>
      </c>
      <c r="E11" s="66">
        <v>74524</v>
      </c>
      <c r="F11" s="67">
        <v>76.069896275025499</v>
      </c>
      <c r="G11" s="66">
        <v>61657.1132</v>
      </c>
      <c r="H11" s="67">
        <v>-8.05549180333667</v>
      </c>
      <c r="I11" s="66">
        <v>11201.365400000001</v>
      </c>
      <c r="J11" s="67">
        <v>19.758864516742701</v>
      </c>
      <c r="K11" s="66">
        <v>13964.3122</v>
      </c>
      <c r="L11" s="67">
        <v>22.648339299803599</v>
      </c>
      <c r="M11" s="67">
        <v>-0.19785770759264501</v>
      </c>
      <c r="N11" s="66">
        <v>122496.1249</v>
      </c>
      <c r="O11" s="66">
        <v>15515831.1525</v>
      </c>
      <c r="P11" s="66">
        <v>3048</v>
      </c>
      <c r="Q11" s="66">
        <v>3556</v>
      </c>
      <c r="R11" s="67">
        <v>-14.285714285714301</v>
      </c>
      <c r="S11" s="66">
        <v>18.599189468503901</v>
      </c>
      <c r="T11" s="66">
        <v>18.505566760404999</v>
      </c>
      <c r="U11" s="68">
        <v>0.50336982833324795</v>
      </c>
      <c r="V11" s="53"/>
      <c r="W11" s="53"/>
    </row>
    <row r="12" spans="1:23" ht="14.25" thickBot="1">
      <c r="A12" s="49"/>
      <c r="B12" s="51" t="s">
        <v>10</v>
      </c>
      <c r="C12" s="52"/>
      <c r="D12" s="66">
        <v>330091.55239999999</v>
      </c>
      <c r="E12" s="66">
        <v>284666</v>
      </c>
      <c r="F12" s="67">
        <v>115.957491375858</v>
      </c>
      <c r="G12" s="66">
        <v>332656.48019999999</v>
      </c>
      <c r="H12" s="67">
        <v>-0.77104399062295503</v>
      </c>
      <c r="I12" s="66">
        <v>15870.5633</v>
      </c>
      <c r="J12" s="67">
        <v>4.80792773538424</v>
      </c>
      <c r="K12" s="66">
        <v>33244.299400000004</v>
      </c>
      <c r="L12" s="67">
        <v>9.9935823826467605</v>
      </c>
      <c r="M12" s="67">
        <v>-0.52260797831702799</v>
      </c>
      <c r="N12" s="66">
        <v>876491.19420000003</v>
      </c>
      <c r="O12" s="66">
        <v>56722709.659999996</v>
      </c>
      <c r="P12" s="66">
        <v>3037</v>
      </c>
      <c r="Q12" s="66">
        <v>4475</v>
      </c>
      <c r="R12" s="67">
        <v>-32.134078212290497</v>
      </c>
      <c r="S12" s="66">
        <v>108.69000737570001</v>
      </c>
      <c r="T12" s="66">
        <v>122.100478614525</v>
      </c>
      <c r="U12" s="68">
        <v>-12.338274292751301</v>
      </c>
      <c r="V12" s="53"/>
      <c r="W12" s="53"/>
    </row>
    <row r="13" spans="1:23" ht="14.25" thickBot="1">
      <c r="A13" s="49"/>
      <c r="B13" s="51" t="s">
        <v>11</v>
      </c>
      <c r="C13" s="52"/>
      <c r="D13" s="66">
        <v>415691.87579999998</v>
      </c>
      <c r="E13" s="66">
        <v>482864</v>
      </c>
      <c r="F13" s="67">
        <v>86.088810886709297</v>
      </c>
      <c r="G13" s="66">
        <v>438352.44839999999</v>
      </c>
      <c r="H13" s="67">
        <v>-5.1694869465681803</v>
      </c>
      <c r="I13" s="66">
        <v>85338.235400000005</v>
      </c>
      <c r="J13" s="67">
        <v>20.5292045305832</v>
      </c>
      <c r="K13" s="66">
        <v>113249.37940000001</v>
      </c>
      <c r="L13" s="67">
        <v>25.835233683161501</v>
      </c>
      <c r="M13" s="67">
        <v>-0.24645736822466</v>
      </c>
      <c r="N13" s="66">
        <v>931202.76800000004</v>
      </c>
      <c r="O13" s="66">
        <v>87371304.221599996</v>
      </c>
      <c r="P13" s="66">
        <v>15682</v>
      </c>
      <c r="Q13" s="66">
        <v>19651</v>
      </c>
      <c r="R13" s="67">
        <v>-20.197445422624799</v>
      </c>
      <c r="S13" s="66">
        <v>26.507580397908399</v>
      </c>
      <c r="T13" s="66">
        <v>26.233315973741799</v>
      </c>
      <c r="U13" s="68">
        <v>1.0346641226759099</v>
      </c>
      <c r="V13" s="53"/>
      <c r="W13" s="53"/>
    </row>
    <row r="14" spans="1:23" ht="14.25" thickBot="1">
      <c r="A14" s="49"/>
      <c r="B14" s="51" t="s">
        <v>12</v>
      </c>
      <c r="C14" s="52"/>
      <c r="D14" s="66">
        <v>265381.40230000002</v>
      </c>
      <c r="E14" s="66">
        <v>317751</v>
      </c>
      <c r="F14" s="67">
        <v>83.518667856277403</v>
      </c>
      <c r="G14" s="66">
        <v>297583.18680000002</v>
      </c>
      <c r="H14" s="67">
        <v>-10.8211034522062</v>
      </c>
      <c r="I14" s="66">
        <v>49259.343000000001</v>
      </c>
      <c r="J14" s="67">
        <v>18.5617162970278</v>
      </c>
      <c r="K14" s="66">
        <v>53425.584499999997</v>
      </c>
      <c r="L14" s="67">
        <v>17.953159610427299</v>
      </c>
      <c r="M14" s="67">
        <v>-7.7982141683447997E-2</v>
      </c>
      <c r="N14" s="66">
        <v>594043.65419999999</v>
      </c>
      <c r="O14" s="66">
        <v>45430027.397600003</v>
      </c>
      <c r="P14" s="66">
        <v>3555</v>
      </c>
      <c r="Q14" s="66">
        <v>4727</v>
      </c>
      <c r="R14" s="67">
        <v>-24.793738100275</v>
      </c>
      <c r="S14" s="66">
        <v>74.650183488045002</v>
      </c>
      <c r="T14" s="66">
        <v>69.528718404908005</v>
      </c>
      <c r="U14" s="68">
        <v>6.8606195508644996</v>
      </c>
      <c r="V14" s="53"/>
      <c r="W14" s="53"/>
    </row>
    <row r="15" spans="1:23" ht="14.25" thickBot="1">
      <c r="A15" s="49"/>
      <c r="B15" s="51" t="s">
        <v>13</v>
      </c>
      <c r="C15" s="52"/>
      <c r="D15" s="66">
        <v>210847.66690000001</v>
      </c>
      <c r="E15" s="66">
        <v>171072</v>
      </c>
      <c r="F15" s="67">
        <v>123.25083409324699</v>
      </c>
      <c r="G15" s="66">
        <v>163603.62400000001</v>
      </c>
      <c r="H15" s="67">
        <v>28.877137159259998</v>
      </c>
      <c r="I15" s="66">
        <v>31159.457699999999</v>
      </c>
      <c r="J15" s="67">
        <v>14.778184723655601</v>
      </c>
      <c r="K15" s="66">
        <v>31985.965100000001</v>
      </c>
      <c r="L15" s="67">
        <v>19.550890327466099</v>
      </c>
      <c r="M15" s="67">
        <v>-2.5839689295477999E-2</v>
      </c>
      <c r="N15" s="66">
        <v>603047.84010000003</v>
      </c>
      <c r="O15" s="66">
        <v>28423472.2742</v>
      </c>
      <c r="P15" s="66">
        <v>5198</v>
      </c>
      <c r="Q15" s="66">
        <v>7461</v>
      </c>
      <c r="R15" s="67">
        <v>-30.331054818388999</v>
      </c>
      <c r="S15" s="66">
        <v>40.563229492112399</v>
      </c>
      <c r="T15" s="66">
        <v>52.5667032837421</v>
      </c>
      <c r="U15" s="68">
        <v>-29.592007199436299</v>
      </c>
      <c r="V15" s="53"/>
      <c r="W15" s="53"/>
    </row>
    <row r="16" spans="1:23" ht="14.25" thickBot="1">
      <c r="A16" s="49"/>
      <c r="B16" s="51" t="s">
        <v>14</v>
      </c>
      <c r="C16" s="52"/>
      <c r="D16" s="66">
        <v>1335677.6163000001</v>
      </c>
      <c r="E16" s="66">
        <v>1275708</v>
      </c>
      <c r="F16" s="67">
        <v>104.70088894167</v>
      </c>
      <c r="G16" s="66">
        <v>1464698.9024</v>
      </c>
      <c r="H16" s="67">
        <v>-8.8087241608900406</v>
      </c>
      <c r="I16" s="66">
        <v>82143.194799999997</v>
      </c>
      <c r="J16" s="67">
        <v>6.1499267336340697</v>
      </c>
      <c r="K16" s="66">
        <v>38674.510999999999</v>
      </c>
      <c r="L16" s="67">
        <v>2.64044104468362</v>
      </c>
      <c r="M16" s="67">
        <v>1.12396207931369</v>
      </c>
      <c r="N16" s="66">
        <v>3064815.7979000001</v>
      </c>
      <c r="O16" s="66">
        <v>240669972.4413</v>
      </c>
      <c r="P16" s="66">
        <v>79442</v>
      </c>
      <c r="Q16" s="66">
        <v>98425</v>
      </c>
      <c r="R16" s="67">
        <v>-19.2867665735331</v>
      </c>
      <c r="S16" s="66">
        <v>16.813242570680501</v>
      </c>
      <c r="T16" s="66">
        <v>17.5680790612141</v>
      </c>
      <c r="U16" s="68">
        <v>-4.4895354799075902</v>
      </c>
      <c r="V16" s="53"/>
      <c r="W16" s="53"/>
    </row>
    <row r="17" spans="1:23" ht="12" thickBot="1">
      <c r="A17" s="49"/>
      <c r="B17" s="51" t="s">
        <v>15</v>
      </c>
      <c r="C17" s="52"/>
      <c r="D17" s="66">
        <v>681607.82380000001</v>
      </c>
      <c r="E17" s="66">
        <v>973027</v>
      </c>
      <c r="F17" s="67">
        <v>70.0502477115229</v>
      </c>
      <c r="G17" s="66">
        <v>1146142.0947</v>
      </c>
      <c r="H17" s="67">
        <v>-40.530251270597503</v>
      </c>
      <c r="I17" s="66">
        <v>40100.243499999997</v>
      </c>
      <c r="J17" s="67">
        <v>5.8831841566076797</v>
      </c>
      <c r="K17" s="66">
        <v>197340.5583</v>
      </c>
      <c r="L17" s="67">
        <v>17.217809136628301</v>
      </c>
      <c r="M17" s="67">
        <v>-0.79679674646993204</v>
      </c>
      <c r="N17" s="66">
        <v>1813433.1169</v>
      </c>
      <c r="O17" s="66">
        <v>231443388.3635</v>
      </c>
      <c r="P17" s="66">
        <v>14268</v>
      </c>
      <c r="Q17" s="66">
        <v>17338</v>
      </c>
      <c r="R17" s="67">
        <v>-17.706771253893201</v>
      </c>
      <c r="S17" s="66">
        <v>47.771784679002003</v>
      </c>
      <c r="T17" s="66">
        <v>65.280037668704594</v>
      </c>
      <c r="U17" s="68">
        <v>-36.649777912522403</v>
      </c>
      <c r="V17" s="35"/>
      <c r="W17" s="35"/>
    </row>
    <row r="18" spans="1:23" ht="12" thickBot="1">
      <c r="A18" s="49"/>
      <c r="B18" s="51" t="s">
        <v>16</v>
      </c>
      <c r="C18" s="52"/>
      <c r="D18" s="66">
        <v>2569240.9112999998</v>
      </c>
      <c r="E18" s="66">
        <v>2602908</v>
      </c>
      <c r="F18" s="67">
        <v>98.706558637493202</v>
      </c>
      <c r="G18" s="66">
        <v>2218071.6567000002</v>
      </c>
      <c r="H18" s="67">
        <v>15.8321870954549</v>
      </c>
      <c r="I18" s="66">
        <v>337560.1519</v>
      </c>
      <c r="J18" s="67">
        <v>13.138516922074</v>
      </c>
      <c r="K18" s="66">
        <v>332591.7868</v>
      </c>
      <c r="L18" s="67">
        <v>14.9946367059585</v>
      </c>
      <c r="M18" s="67">
        <v>1.4938327695349E-2</v>
      </c>
      <c r="N18" s="66">
        <v>5795089.4040999999</v>
      </c>
      <c r="O18" s="66">
        <v>565695201.67340004</v>
      </c>
      <c r="P18" s="66">
        <v>124709</v>
      </c>
      <c r="Q18" s="66">
        <v>157204</v>
      </c>
      <c r="R18" s="67">
        <v>-20.6705936235719</v>
      </c>
      <c r="S18" s="66">
        <v>20.6018884867973</v>
      </c>
      <c r="T18" s="66">
        <v>20.520142571435802</v>
      </c>
      <c r="U18" s="68">
        <v>0.396788456620424</v>
      </c>
      <c r="V18" s="35"/>
      <c r="W18" s="35"/>
    </row>
    <row r="19" spans="1:23" ht="12" thickBot="1">
      <c r="A19" s="49"/>
      <c r="B19" s="51" t="s">
        <v>17</v>
      </c>
      <c r="C19" s="52"/>
      <c r="D19" s="66">
        <v>1300143.5188</v>
      </c>
      <c r="E19" s="66">
        <v>1056076</v>
      </c>
      <c r="F19" s="67">
        <v>123.110791155182</v>
      </c>
      <c r="G19" s="66">
        <v>953487.51619999995</v>
      </c>
      <c r="H19" s="67">
        <v>36.356637786045901</v>
      </c>
      <c r="I19" s="66">
        <v>21516.487799999999</v>
      </c>
      <c r="J19" s="67">
        <v>1.6549317432170201</v>
      </c>
      <c r="K19" s="66">
        <v>103477.1727</v>
      </c>
      <c r="L19" s="67">
        <v>10.8524937077724</v>
      </c>
      <c r="M19" s="67">
        <v>-0.79206536824908802</v>
      </c>
      <c r="N19" s="66">
        <v>3045039.4635999999</v>
      </c>
      <c r="O19" s="66">
        <v>189666127.67730001</v>
      </c>
      <c r="P19" s="66">
        <v>21932</v>
      </c>
      <c r="Q19" s="66">
        <v>27283</v>
      </c>
      <c r="R19" s="67">
        <v>-19.612945790418902</v>
      </c>
      <c r="S19" s="66">
        <v>59.280663815429499</v>
      </c>
      <c r="T19" s="66">
        <v>63.955428098083097</v>
      </c>
      <c r="U19" s="68">
        <v>-7.8858163552426301</v>
      </c>
      <c r="V19" s="35"/>
      <c r="W19" s="35"/>
    </row>
    <row r="20" spans="1:23" ht="12" thickBot="1">
      <c r="A20" s="49"/>
      <c r="B20" s="51" t="s">
        <v>18</v>
      </c>
      <c r="C20" s="52"/>
      <c r="D20" s="66">
        <v>1310183.9694000001</v>
      </c>
      <c r="E20" s="66">
        <v>1653633</v>
      </c>
      <c r="F20" s="67">
        <v>79.230637596129299</v>
      </c>
      <c r="G20" s="66">
        <v>1575392.7220999999</v>
      </c>
      <c r="H20" s="67">
        <v>-16.8344533384969</v>
      </c>
      <c r="I20" s="66">
        <v>90246.633000000002</v>
      </c>
      <c r="J20" s="67">
        <v>6.8880886278381599</v>
      </c>
      <c r="K20" s="66">
        <v>92495.665299999993</v>
      </c>
      <c r="L20" s="67">
        <v>5.8712766666017799</v>
      </c>
      <c r="M20" s="67">
        <v>-2.4315002143133001E-2</v>
      </c>
      <c r="N20" s="66">
        <v>3316553.4067000002</v>
      </c>
      <c r="O20" s="66">
        <v>284506720.49220002</v>
      </c>
      <c r="P20" s="66">
        <v>46057</v>
      </c>
      <c r="Q20" s="66">
        <v>58693</v>
      </c>
      <c r="R20" s="67">
        <v>-21.528972790622401</v>
      </c>
      <c r="S20" s="66">
        <v>28.4470106476757</v>
      </c>
      <c r="T20" s="66">
        <v>34.184135029731003</v>
      </c>
      <c r="U20" s="68">
        <v>-20.167758409174098</v>
      </c>
      <c r="V20" s="35"/>
      <c r="W20" s="35"/>
    </row>
    <row r="21" spans="1:23" ht="12" thickBot="1">
      <c r="A21" s="49"/>
      <c r="B21" s="51" t="s">
        <v>19</v>
      </c>
      <c r="C21" s="52"/>
      <c r="D21" s="66">
        <v>459912.63079999998</v>
      </c>
      <c r="E21" s="66">
        <v>571988</v>
      </c>
      <c r="F21" s="67">
        <v>80.405992922928505</v>
      </c>
      <c r="G21" s="66">
        <v>451131.3309</v>
      </c>
      <c r="H21" s="67">
        <v>1.9465063272110701</v>
      </c>
      <c r="I21" s="66">
        <v>59919.150800000003</v>
      </c>
      <c r="J21" s="67">
        <v>13.028376867096</v>
      </c>
      <c r="K21" s="66">
        <v>58193.267800000001</v>
      </c>
      <c r="L21" s="67">
        <v>12.8994072931945</v>
      </c>
      <c r="M21" s="67">
        <v>2.9657777699157999E-2</v>
      </c>
      <c r="N21" s="66">
        <v>1049222.6834</v>
      </c>
      <c r="O21" s="66">
        <v>110986878.123</v>
      </c>
      <c r="P21" s="66">
        <v>38929</v>
      </c>
      <c r="Q21" s="66">
        <v>48583</v>
      </c>
      <c r="R21" s="67">
        <v>-19.871148344070999</v>
      </c>
      <c r="S21" s="66">
        <v>11.8141393511264</v>
      </c>
      <c r="T21" s="66">
        <v>12.1299642385196</v>
      </c>
      <c r="U21" s="68">
        <v>-2.6732788399277401</v>
      </c>
      <c r="V21" s="35"/>
      <c r="W21" s="35"/>
    </row>
    <row r="22" spans="1:23" ht="12" thickBot="1">
      <c r="A22" s="49"/>
      <c r="B22" s="51" t="s">
        <v>20</v>
      </c>
      <c r="C22" s="52"/>
      <c r="D22" s="66">
        <v>1461144.5274</v>
      </c>
      <c r="E22" s="66">
        <v>1495489</v>
      </c>
      <c r="F22" s="67">
        <v>97.703462038169505</v>
      </c>
      <c r="G22" s="66">
        <v>1126795.5571000001</v>
      </c>
      <c r="H22" s="67">
        <v>29.672549575941201</v>
      </c>
      <c r="I22" s="66">
        <v>183278.0821</v>
      </c>
      <c r="J22" s="67">
        <v>12.5434601891252</v>
      </c>
      <c r="K22" s="66">
        <v>157450.22820000001</v>
      </c>
      <c r="L22" s="67">
        <v>13.9732737858166</v>
      </c>
      <c r="M22" s="67">
        <v>0.16403821191794199</v>
      </c>
      <c r="N22" s="66">
        <v>3179864.85</v>
      </c>
      <c r="O22" s="66">
        <v>315506191.95959997</v>
      </c>
      <c r="P22" s="66">
        <v>90414</v>
      </c>
      <c r="Q22" s="66">
        <v>109711</v>
      </c>
      <c r="R22" s="67">
        <v>-17.588938210389099</v>
      </c>
      <c r="S22" s="66">
        <v>16.160600431349099</v>
      </c>
      <c r="T22" s="66">
        <v>15.665888767762601</v>
      </c>
      <c r="U22" s="68">
        <v>3.0612208109971299</v>
      </c>
      <c r="V22" s="35"/>
      <c r="W22" s="35"/>
    </row>
    <row r="23" spans="1:23" ht="12" thickBot="1">
      <c r="A23" s="49"/>
      <c r="B23" s="51" t="s">
        <v>21</v>
      </c>
      <c r="C23" s="52"/>
      <c r="D23" s="66">
        <v>4154966.3889000001</v>
      </c>
      <c r="E23" s="66">
        <v>3447667</v>
      </c>
      <c r="F23" s="67">
        <v>120.515304665445</v>
      </c>
      <c r="G23" s="66">
        <v>3729277.4234000002</v>
      </c>
      <c r="H23" s="67">
        <v>11.414784076640199</v>
      </c>
      <c r="I23" s="66">
        <v>386547.38929999998</v>
      </c>
      <c r="J23" s="67">
        <v>9.3032615217456893</v>
      </c>
      <c r="K23" s="66">
        <v>310772.72820000001</v>
      </c>
      <c r="L23" s="67">
        <v>8.3333228643705208</v>
      </c>
      <c r="M23" s="67">
        <v>0.24382661097351699</v>
      </c>
      <c r="N23" s="66">
        <v>9758985.4462000001</v>
      </c>
      <c r="O23" s="66">
        <v>690929697.99660003</v>
      </c>
      <c r="P23" s="66">
        <v>120795</v>
      </c>
      <c r="Q23" s="66">
        <v>150489</v>
      </c>
      <c r="R23" s="67">
        <v>-19.731674740346499</v>
      </c>
      <c r="S23" s="66">
        <v>34.396840836955199</v>
      </c>
      <c r="T23" s="66">
        <v>37.2387287928021</v>
      </c>
      <c r="U23" s="68">
        <v>-8.2620609529747799</v>
      </c>
      <c r="V23" s="35"/>
      <c r="W23" s="35"/>
    </row>
    <row r="24" spans="1:23" ht="12" thickBot="1">
      <c r="A24" s="49"/>
      <c r="B24" s="51" t="s">
        <v>22</v>
      </c>
      <c r="C24" s="52"/>
      <c r="D24" s="66">
        <v>449138.96799999999</v>
      </c>
      <c r="E24" s="66">
        <v>494485</v>
      </c>
      <c r="F24" s="67">
        <v>90.829644579714198</v>
      </c>
      <c r="G24" s="66">
        <v>413058.7121</v>
      </c>
      <c r="H24" s="67">
        <v>8.7348976896207198</v>
      </c>
      <c r="I24" s="66">
        <v>68669.614600000001</v>
      </c>
      <c r="J24" s="67">
        <v>15.289168718934199</v>
      </c>
      <c r="K24" s="66">
        <v>60046.192799999997</v>
      </c>
      <c r="L24" s="67">
        <v>14.5369631582696</v>
      </c>
      <c r="M24" s="67">
        <v>0.143613131788765</v>
      </c>
      <c r="N24" s="66">
        <v>1082296.7259</v>
      </c>
      <c r="O24" s="66">
        <v>85321353.109699994</v>
      </c>
      <c r="P24" s="66">
        <v>43327</v>
      </c>
      <c r="Q24" s="66">
        <v>58425</v>
      </c>
      <c r="R24" s="67">
        <v>-25.8416773641421</v>
      </c>
      <c r="S24" s="66">
        <v>10.3662604842246</v>
      </c>
      <c r="T24" s="66">
        <v>10.8371032588789</v>
      </c>
      <c r="U24" s="68">
        <v>-4.5420696824165203</v>
      </c>
      <c r="V24" s="35"/>
      <c r="W24" s="35"/>
    </row>
    <row r="25" spans="1:23" ht="12" thickBot="1">
      <c r="A25" s="49"/>
      <c r="B25" s="51" t="s">
        <v>23</v>
      </c>
      <c r="C25" s="52"/>
      <c r="D25" s="66">
        <v>337334.28639999998</v>
      </c>
      <c r="E25" s="66">
        <v>282173</v>
      </c>
      <c r="F25" s="67">
        <v>119.548747187009</v>
      </c>
      <c r="G25" s="66">
        <v>301033.98229999997</v>
      </c>
      <c r="H25" s="67">
        <v>12.058540309188199</v>
      </c>
      <c r="I25" s="66">
        <v>22211.152699999999</v>
      </c>
      <c r="J25" s="67">
        <v>6.5843152017055102</v>
      </c>
      <c r="K25" s="66">
        <v>37080.553699999997</v>
      </c>
      <c r="L25" s="67">
        <v>12.3177301833807</v>
      </c>
      <c r="M25" s="67">
        <v>-0.40100266895421299</v>
      </c>
      <c r="N25" s="66">
        <v>795710.12540000002</v>
      </c>
      <c r="O25" s="66">
        <v>71353346.628700003</v>
      </c>
      <c r="P25" s="66">
        <v>21246</v>
      </c>
      <c r="Q25" s="66">
        <v>28257</v>
      </c>
      <c r="R25" s="67">
        <v>-24.811551120076398</v>
      </c>
      <c r="S25" s="66">
        <v>15.8775433681634</v>
      </c>
      <c r="T25" s="66">
        <v>16.221673886116701</v>
      </c>
      <c r="U25" s="68">
        <v>-2.16740404969274</v>
      </c>
      <c r="V25" s="35"/>
      <c r="W25" s="35"/>
    </row>
    <row r="26" spans="1:23" ht="12" thickBot="1">
      <c r="A26" s="49"/>
      <c r="B26" s="51" t="s">
        <v>24</v>
      </c>
      <c r="C26" s="52"/>
      <c r="D26" s="66">
        <v>553510.19400000002</v>
      </c>
      <c r="E26" s="66">
        <v>596758</v>
      </c>
      <c r="F26" s="67">
        <v>92.752873694194307</v>
      </c>
      <c r="G26" s="66">
        <v>516050.951</v>
      </c>
      <c r="H26" s="67">
        <v>7.2588264642108804</v>
      </c>
      <c r="I26" s="66">
        <v>117707.1779</v>
      </c>
      <c r="J26" s="67">
        <v>21.265584478106302</v>
      </c>
      <c r="K26" s="66">
        <v>96523.998200000002</v>
      </c>
      <c r="L26" s="67">
        <v>18.704354291559099</v>
      </c>
      <c r="M26" s="67">
        <v>0.21946023885280799</v>
      </c>
      <c r="N26" s="66">
        <v>1235950.5290999999</v>
      </c>
      <c r="O26" s="66">
        <v>154314503.4752</v>
      </c>
      <c r="P26" s="66">
        <v>43457</v>
      </c>
      <c r="Q26" s="66">
        <v>53584</v>
      </c>
      <c r="R26" s="67">
        <v>-18.899298297999401</v>
      </c>
      <c r="S26" s="66">
        <v>12.7369628368272</v>
      </c>
      <c r="T26" s="66">
        <v>12.7358975645715</v>
      </c>
      <c r="U26" s="68">
        <v>8.3636285144230004E-3</v>
      </c>
      <c r="V26" s="35"/>
      <c r="W26" s="35"/>
    </row>
    <row r="27" spans="1:23" ht="12" thickBot="1">
      <c r="A27" s="49"/>
      <c r="B27" s="51" t="s">
        <v>25</v>
      </c>
      <c r="C27" s="52"/>
      <c r="D27" s="66">
        <v>303287.12479999999</v>
      </c>
      <c r="E27" s="66">
        <v>346859</v>
      </c>
      <c r="F27" s="67">
        <v>87.438159252030403</v>
      </c>
      <c r="G27" s="66">
        <v>312823.00079999998</v>
      </c>
      <c r="H27" s="67">
        <v>-3.0483295587643502</v>
      </c>
      <c r="I27" s="66">
        <v>81468.013300000006</v>
      </c>
      <c r="J27" s="67">
        <v>26.8616787981763</v>
      </c>
      <c r="K27" s="66">
        <v>64692.885399999999</v>
      </c>
      <c r="L27" s="67">
        <v>20.680348067295999</v>
      </c>
      <c r="M27" s="67">
        <v>0.25930406096865799</v>
      </c>
      <c r="N27" s="66">
        <v>682924.47080000001</v>
      </c>
      <c r="O27" s="66">
        <v>71831365.908999994</v>
      </c>
      <c r="P27" s="66">
        <v>43453</v>
      </c>
      <c r="Q27" s="66">
        <v>54342</v>
      </c>
      <c r="R27" s="67">
        <v>-20.0379080637444</v>
      </c>
      <c r="S27" s="66">
        <v>6.9796590523093904</v>
      </c>
      <c r="T27" s="66">
        <v>6.9860760737551102</v>
      </c>
      <c r="U27" s="68">
        <v>-9.1938895548086999E-2</v>
      </c>
      <c r="V27" s="35"/>
      <c r="W27" s="35"/>
    </row>
    <row r="28" spans="1:23" ht="12" thickBot="1">
      <c r="A28" s="49"/>
      <c r="B28" s="51" t="s">
        <v>26</v>
      </c>
      <c r="C28" s="52"/>
      <c r="D28" s="66">
        <v>1149207.2560000001</v>
      </c>
      <c r="E28" s="66">
        <v>1102132</v>
      </c>
      <c r="F28" s="67">
        <v>104.271290190286</v>
      </c>
      <c r="G28" s="66">
        <v>773816.62329999998</v>
      </c>
      <c r="H28" s="67">
        <v>48.5115751454289</v>
      </c>
      <c r="I28" s="66">
        <v>42758.139300000003</v>
      </c>
      <c r="J28" s="67">
        <v>3.7206638817115198</v>
      </c>
      <c r="K28" s="66">
        <v>53484.5435</v>
      </c>
      <c r="L28" s="67">
        <v>6.9117852847243197</v>
      </c>
      <c r="M28" s="67">
        <v>-0.200551477082346</v>
      </c>
      <c r="N28" s="66">
        <v>2606261.4147999999</v>
      </c>
      <c r="O28" s="66">
        <v>246544032.7353</v>
      </c>
      <c r="P28" s="66">
        <v>53408</v>
      </c>
      <c r="Q28" s="66">
        <v>65014</v>
      </c>
      <c r="R28" s="67">
        <v>-17.8515396683791</v>
      </c>
      <c r="S28" s="66">
        <v>21.517511533852598</v>
      </c>
      <c r="T28" s="66">
        <v>22.411390758913502</v>
      </c>
      <c r="U28" s="68">
        <v>-4.1541942415346398</v>
      </c>
      <c r="V28" s="35"/>
      <c r="W28" s="35"/>
    </row>
    <row r="29" spans="1:23" ht="12" thickBot="1">
      <c r="A29" s="49"/>
      <c r="B29" s="51" t="s">
        <v>27</v>
      </c>
      <c r="C29" s="52"/>
      <c r="D29" s="66">
        <v>694963.51850000001</v>
      </c>
      <c r="E29" s="66">
        <v>771714</v>
      </c>
      <c r="F29" s="67">
        <v>90.054543328227794</v>
      </c>
      <c r="G29" s="66">
        <v>553499.19940000004</v>
      </c>
      <c r="H29" s="67">
        <v>25.558179533655899</v>
      </c>
      <c r="I29" s="66">
        <v>97269.654399999999</v>
      </c>
      <c r="J29" s="67">
        <v>13.996368415128501</v>
      </c>
      <c r="K29" s="66">
        <v>117850.2738</v>
      </c>
      <c r="L29" s="67">
        <v>21.291859848713599</v>
      </c>
      <c r="M29" s="67">
        <v>-0.17463361548846901</v>
      </c>
      <c r="N29" s="66">
        <v>1511125.4276000001</v>
      </c>
      <c r="O29" s="66">
        <v>175110221.588</v>
      </c>
      <c r="P29" s="66">
        <v>98705</v>
      </c>
      <c r="Q29" s="66">
        <v>114494</v>
      </c>
      <c r="R29" s="67">
        <v>-13.790242283438401</v>
      </c>
      <c r="S29" s="66">
        <v>7.0408137227090801</v>
      </c>
      <c r="T29" s="66">
        <v>7.1284251497895097</v>
      </c>
      <c r="U29" s="68">
        <v>-1.2443366708857599</v>
      </c>
      <c r="V29" s="35"/>
      <c r="W29" s="35"/>
    </row>
    <row r="30" spans="1:23" ht="12" thickBot="1">
      <c r="A30" s="49"/>
      <c r="B30" s="51" t="s">
        <v>28</v>
      </c>
      <c r="C30" s="52"/>
      <c r="D30" s="66">
        <v>1667978.3048</v>
      </c>
      <c r="E30" s="66">
        <v>1601367</v>
      </c>
      <c r="F30" s="67">
        <v>104.15965264677</v>
      </c>
      <c r="G30" s="66">
        <v>1277973.8067000001</v>
      </c>
      <c r="H30" s="67">
        <v>30.5174093596703</v>
      </c>
      <c r="I30" s="66">
        <v>179356.9621</v>
      </c>
      <c r="J30" s="67">
        <v>10.7529553342425</v>
      </c>
      <c r="K30" s="66">
        <v>222177.1182</v>
      </c>
      <c r="L30" s="67">
        <v>17.385107350025301</v>
      </c>
      <c r="M30" s="67">
        <v>-0.19272982045547099</v>
      </c>
      <c r="N30" s="66">
        <v>3690716.4130000002</v>
      </c>
      <c r="O30" s="66">
        <v>322919398.29229999</v>
      </c>
      <c r="P30" s="66">
        <v>99410</v>
      </c>
      <c r="Q30" s="66">
        <v>118474</v>
      </c>
      <c r="R30" s="67">
        <v>-16.091294292418599</v>
      </c>
      <c r="S30" s="66">
        <v>16.778777837239701</v>
      </c>
      <c r="T30" s="66">
        <v>17.073265933453801</v>
      </c>
      <c r="U30" s="68">
        <v>-1.7551224473598801</v>
      </c>
      <c r="V30" s="35"/>
      <c r="W30" s="35"/>
    </row>
    <row r="31" spans="1:23" ht="12" thickBot="1">
      <c r="A31" s="49"/>
      <c r="B31" s="51" t="s">
        <v>29</v>
      </c>
      <c r="C31" s="52"/>
      <c r="D31" s="66">
        <v>1238836.2716000001</v>
      </c>
      <c r="E31" s="66">
        <v>1268510</v>
      </c>
      <c r="F31" s="67">
        <v>97.660741468336894</v>
      </c>
      <c r="G31" s="66">
        <v>1306751.3448000001</v>
      </c>
      <c r="H31" s="67">
        <v>-5.1972453267606404</v>
      </c>
      <c r="I31" s="66">
        <v>31478.514800000001</v>
      </c>
      <c r="J31" s="67">
        <v>2.5409745841025799</v>
      </c>
      <c r="K31" s="66">
        <v>32492.572100000001</v>
      </c>
      <c r="L31" s="67">
        <v>2.48651529836176</v>
      </c>
      <c r="M31" s="67">
        <v>-3.1208895894086E-2</v>
      </c>
      <c r="N31" s="66">
        <v>3010460.5838000001</v>
      </c>
      <c r="O31" s="66">
        <v>261126433.5282</v>
      </c>
      <c r="P31" s="66">
        <v>39757</v>
      </c>
      <c r="Q31" s="66">
        <v>50248</v>
      </c>
      <c r="R31" s="67">
        <v>-20.878442923101399</v>
      </c>
      <c r="S31" s="66">
        <v>31.160205035591201</v>
      </c>
      <c r="T31" s="66">
        <v>35.257608505811199</v>
      </c>
      <c r="U31" s="68">
        <v>-13.149475318085701</v>
      </c>
      <c r="V31" s="35"/>
      <c r="W31" s="35"/>
    </row>
    <row r="32" spans="1:23" ht="12" thickBot="1">
      <c r="A32" s="49"/>
      <c r="B32" s="51" t="s">
        <v>30</v>
      </c>
      <c r="C32" s="52"/>
      <c r="D32" s="66">
        <v>164091.9221</v>
      </c>
      <c r="E32" s="66">
        <v>170981</v>
      </c>
      <c r="F32" s="67">
        <v>95.970851790549801</v>
      </c>
      <c r="G32" s="66">
        <v>136712.7481</v>
      </c>
      <c r="H32" s="67">
        <v>20.0267892939825</v>
      </c>
      <c r="I32" s="66">
        <v>37578.241499999996</v>
      </c>
      <c r="J32" s="67">
        <v>22.900726019346202</v>
      </c>
      <c r="K32" s="66">
        <v>33912.790099999998</v>
      </c>
      <c r="L32" s="67">
        <v>24.805872584167599</v>
      </c>
      <c r="M32" s="67">
        <v>0.108084630877953</v>
      </c>
      <c r="N32" s="66">
        <v>370218.70319999999</v>
      </c>
      <c r="O32" s="66">
        <v>39689490.906800002</v>
      </c>
      <c r="P32" s="66">
        <v>30870</v>
      </c>
      <c r="Q32" s="66">
        <v>37136</v>
      </c>
      <c r="R32" s="67">
        <v>-16.873115036622099</v>
      </c>
      <c r="S32" s="66">
        <v>5.3155789471979302</v>
      </c>
      <c r="T32" s="66">
        <v>5.5505919081214996</v>
      </c>
      <c r="U32" s="68">
        <v>-4.4212109961692301</v>
      </c>
      <c r="V32" s="35"/>
      <c r="W32" s="35"/>
    </row>
    <row r="33" spans="1:23" ht="12" thickBot="1">
      <c r="A33" s="49"/>
      <c r="B33" s="51" t="s">
        <v>31</v>
      </c>
      <c r="C33" s="52"/>
      <c r="D33" s="66">
        <v>116.58150000000001</v>
      </c>
      <c r="E33" s="69"/>
      <c r="F33" s="69"/>
      <c r="G33" s="66">
        <v>305.49599999999998</v>
      </c>
      <c r="H33" s="67">
        <v>-61.838616544897498</v>
      </c>
      <c r="I33" s="66">
        <v>23.1663</v>
      </c>
      <c r="J33" s="67">
        <v>19.871334645719902</v>
      </c>
      <c r="K33" s="66">
        <v>54.757899999999999</v>
      </c>
      <c r="L33" s="67">
        <v>17.924260874119501</v>
      </c>
      <c r="M33" s="67">
        <v>-0.57693227826487103</v>
      </c>
      <c r="N33" s="66">
        <v>164.35939999999999</v>
      </c>
      <c r="O33" s="66">
        <v>28355.916000000001</v>
      </c>
      <c r="P33" s="66">
        <v>14</v>
      </c>
      <c r="Q33" s="66">
        <v>12</v>
      </c>
      <c r="R33" s="67">
        <v>16.6666666666667</v>
      </c>
      <c r="S33" s="66">
        <v>8.3272499999999994</v>
      </c>
      <c r="T33" s="66">
        <v>3.98149166666667</v>
      </c>
      <c r="U33" s="68">
        <v>52.187196653557102</v>
      </c>
      <c r="V33" s="35"/>
      <c r="W33" s="35"/>
    </row>
    <row r="34" spans="1:23" ht="12" thickBot="1">
      <c r="A34" s="49"/>
      <c r="B34" s="51" t="s">
        <v>40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25.9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>
      <c r="A35" s="49"/>
      <c r="B35" s="51" t="s">
        <v>32</v>
      </c>
      <c r="C35" s="52"/>
      <c r="D35" s="66">
        <v>242392.8328</v>
      </c>
      <c r="E35" s="66">
        <v>195219</v>
      </c>
      <c r="F35" s="67">
        <v>124.164570456769</v>
      </c>
      <c r="G35" s="66">
        <v>145778.18280000001</v>
      </c>
      <c r="H35" s="67">
        <v>66.275109309429496</v>
      </c>
      <c r="I35" s="66">
        <v>36212.357600000003</v>
      </c>
      <c r="J35" s="67">
        <v>14.9395331461302</v>
      </c>
      <c r="K35" s="66">
        <v>17551.800200000001</v>
      </c>
      <c r="L35" s="67">
        <v>12.0400733929302</v>
      </c>
      <c r="M35" s="67">
        <v>1.06317056868047</v>
      </c>
      <c r="N35" s="66">
        <v>582510.35569999996</v>
      </c>
      <c r="O35" s="66">
        <v>40923447.6373</v>
      </c>
      <c r="P35" s="66">
        <v>17882</v>
      </c>
      <c r="Q35" s="66">
        <v>25140</v>
      </c>
      <c r="R35" s="67">
        <v>-28.870326173428801</v>
      </c>
      <c r="S35" s="66">
        <v>13.5551298959848</v>
      </c>
      <c r="T35" s="66">
        <v>13.528938858392999</v>
      </c>
      <c r="U35" s="68">
        <v>0.193218639679332</v>
      </c>
      <c r="V35" s="35"/>
      <c r="W35" s="35"/>
    </row>
    <row r="36" spans="1:23" ht="12" thickBot="1">
      <c r="A36" s="49"/>
      <c r="B36" s="51" t="s">
        <v>41</v>
      </c>
      <c r="C36" s="52"/>
      <c r="D36" s="69"/>
      <c r="E36" s="66">
        <v>1007137</v>
      </c>
      <c r="F36" s="69"/>
      <c r="G36" s="66">
        <v>517695.07</v>
      </c>
      <c r="H36" s="69"/>
      <c r="I36" s="69"/>
      <c r="J36" s="69"/>
      <c r="K36" s="66">
        <v>21324.0684</v>
      </c>
      <c r="L36" s="67">
        <v>4.1190402682413003</v>
      </c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>
      <c r="A37" s="49"/>
      <c r="B37" s="51" t="s">
        <v>42</v>
      </c>
      <c r="C37" s="52"/>
      <c r="D37" s="69"/>
      <c r="E37" s="66">
        <v>453964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>
      <c r="A38" s="49"/>
      <c r="B38" s="51" t="s">
        <v>43</v>
      </c>
      <c r="C38" s="52"/>
      <c r="D38" s="69"/>
      <c r="E38" s="66">
        <v>537842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>
      <c r="A39" s="49"/>
      <c r="B39" s="51" t="s">
        <v>33</v>
      </c>
      <c r="C39" s="52"/>
      <c r="D39" s="66">
        <v>619575.2156</v>
      </c>
      <c r="E39" s="66">
        <v>1081004</v>
      </c>
      <c r="F39" s="67">
        <v>57.314793987811299</v>
      </c>
      <c r="G39" s="66">
        <v>1316347.713</v>
      </c>
      <c r="H39" s="67">
        <v>-52.9322526653716</v>
      </c>
      <c r="I39" s="66">
        <v>35956.530299999999</v>
      </c>
      <c r="J39" s="67">
        <v>5.8034165012845902</v>
      </c>
      <c r="K39" s="66">
        <v>75549.101899999994</v>
      </c>
      <c r="L39" s="67">
        <v>5.7392967795584298</v>
      </c>
      <c r="M39" s="67">
        <v>-0.52406409347402205</v>
      </c>
      <c r="N39" s="66">
        <v>1695482.0649000001</v>
      </c>
      <c r="O39" s="66">
        <v>103645074.9624</v>
      </c>
      <c r="P39" s="66">
        <v>867</v>
      </c>
      <c r="Q39" s="66">
        <v>1286</v>
      </c>
      <c r="R39" s="67">
        <v>-32.581648522550502</v>
      </c>
      <c r="S39" s="66">
        <v>714.61962583621698</v>
      </c>
      <c r="T39" s="66">
        <v>836.63052045101097</v>
      </c>
      <c r="U39" s="68">
        <v>-17.073543771208701</v>
      </c>
      <c r="V39" s="35"/>
      <c r="W39" s="35"/>
    </row>
    <row r="40" spans="1:23" ht="12" thickBot="1">
      <c r="A40" s="49"/>
      <c r="B40" s="51" t="s">
        <v>34</v>
      </c>
      <c r="C40" s="52"/>
      <c r="D40" s="66">
        <v>1277925.6384000001</v>
      </c>
      <c r="E40" s="66">
        <v>1232738</v>
      </c>
      <c r="F40" s="67">
        <v>103.665631983439</v>
      </c>
      <c r="G40" s="66">
        <v>1359877.9262000001</v>
      </c>
      <c r="H40" s="67">
        <v>-6.02644444924589</v>
      </c>
      <c r="I40" s="66">
        <v>57908.111199999999</v>
      </c>
      <c r="J40" s="67">
        <v>4.5314147756283099</v>
      </c>
      <c r="K40" s="66">
        <v>89509.262799999997</v>
      </c>
      <c r="L40" s="67">
        <v>6.5821542563104796</v>
      </c>
      <c r="M40" s="67">
        <v>-0.35304895394580299</v>
      </c>
      <c r="N40" s="66">
        <v>3301357.8657</v>
      </c>
      <c r="O40" s="66">
        <v>137611094.75470001</v>
      </c>
      <c r="P40" s="66">
        <v>3752</v>
      </c>
      <c r="Q40" s="66">
        <v>5169</v>
      </c>
      <c r="R40" s="67">
        <v>-27.413426194621799</v>
      </c>
      <c r="S40" s="66">
        <v>340.59851769722798</v>
      </c>
      <c r="T40" s="66">
        <v>391.45525774811398</v>
      </c>
      <c r="U40" s="68">
        <v>-14.931579971259399</v>
      </c>
      <c r="V40" s="35"/>
      <c r="W40" s="35"/>
    </row>
    <row r="41" spans="1:23" ht="12" thickBot="1">
      <c r="A41" s="49"/>
      <c r="B41" s="51" t="s">
        <v>44</v>
      </c>
      <c r="C41" s="52"/>
      <c r="D41" s="69"/>
      <c r="E41" s="66">
        <v>525037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>
      <c r="A42" s="49"/>
      <c r="B42" s="51" t="s">
        <v>45</v>
      </c>
      <c r="C42" s="52"/>
      <c r="D42" s="69"/>
      <c r="E42" s="66">
        <v>224103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>
      <c r="A43" s="50"/>
      <c r="B43" s="51" t="s">
        <v>35</v>
      </c>
      <c r="C43" s="52"/>
      <c r="D43" s="71">
        <v>44711.050799999997</v>
      </c>
      <c r="E43" s="72"/>
      <c r="F43" s="72"/>
      <c r="G43" s="71">
        <v>39980.9</v>
      </c>
      <c r="H43" s="73">
        <v>11.831026315065399</v>
      </c>
      <c r="I43" s="71">
        <v>5232.1252000000004</v>
      </c>
      <c r="J43" s="73">
        <v>11.7020850693136</v>
      </c>
      <c r="K43" s="71">
        <v>3093.4904999999999</v>
      </c>
      <c r="L43" s="73">
        <v>7.7374208684646897</v>
      </c>
      <c r="M43" s="73">
        <v>0.69133385087169297</v>
      </c>
      <c r="N43" s="71">
        <v>81878.804300000003</v>
      </c>
      <c r="O43" s="71">
        <v>14052712.960100001</v>
      </c>
      <c r="P43" s="71">
        <v>76</v>
      </c>
      <c r="Q43" s="71">
        <v>83</v>
      </c>
      <c r="R43" s="73">
        <v>-8.4337349397590398</v>
      </c>
      <c r="S43" s="71">
        <v>588.30330000000004</v>
      </c>
      <c r="T43" s="71">
        <v>447.80425903614503</v>
      </c>
      <c r="U43" s="74">
        <v>23.882075957053999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1" t="s">
        <v>53</v>
      </c>
      <c r="B1" s="32" t="s">
        <v>36</v>
      </c>
      <c r="C1" s="31" t="s">
        <v>37</v>
      </c>
      <c r="D1" s="31" t="s">
        <v>38</v>
      </c>
      <c r="E1" s="31" t="s">
        <v>39</v>
      </c>
      <c r="F1" s="31" t="s">
        <v>46</v>
      </c>
      <c r="G1" s="31" t="s">
        <v>39</v>
      </c>
      <c r="H1" s="31" t="s">
        <v>47</v>
      </c>
    </row>
    <row r="2" spans="1:8" ht="14.25">
      <c r="A2" s="33">
        <v>1</v>
      </c>
      <c r="B2" s="34">
        <v>12</v>
      </c>
      <c r="C2" s="33">
        <v>67072</v>
      </c>
      <c r="D2" s="33">
        <v>776495.93626153795</v>
      </c>
      <c r="E2" s="33">
        <v>617863.71324444399</v>
      </c>
      <c r="F2" s="33">
        <v>158632.22301709399</v>
      </c>
      <c r="G2" s="33">
        <v>617863.71324444399</v>
      </c>
      <c r="H2" s="33">
        <v>0.20429240593432199</v>
      </c>
    </row>
    <row r="3" spans="1:8" ht="14.25">
      <c r="A3" s="33">
        <v>2</v>
      </c>
      <c r="B3" s="34">
        <v>13</v>
      </c>
      <c r="C3" s="33">
        <v>15808.546</v>
      </c>
      <c r="D3" s="33">
        <v>132163.667674253</v>
      </c>
      <c r="E3" s="33">
        <v>101927.410223001</v>
      </c>
      <c r="F3" s="33">
        <v>30236.2574512518</v>
      </c>
      <c r="G3" s="33">
        <v>101927.410223001</v>
      </c>
      <c r="H3" s="33">
        <v>0.22877889198547199</v>
      </c>
    </row>
    <row r="4" spans="1:8" ht="14.25">
      <c r="A4" s="33">
        <v>3</v>
      </c>
      <c r="B4" s="34">
        <v>14</v>
      </c>
      <c r="C4" s="33">
        <v>147979</v>
      </c>
      <c r="D4" s="33">
        <v>222133.79712478601</v>
      </c>
      <c r="E4" s="33">
        <v>188054.889487179</v>
      </c>
      <c r="F4" s="33">
        <v>34078.907637606797</v>
      </c>
      <c r="G4" s="33">
        <v>188054.889487179</v>
      </c>
      <c r="H4" s="33">
        <v>0.153416130632578</v>
      </c>
    </row>
    <row r="5" spans="1:8" ht="14.25">
      <c r="A5" s="33">
        <v>4</v>
      </c>
      <c r="B5" s="34">
        <v>15</v>
      </c>
      <c r="C5" s="33">
        <v>3857</v>
      </c>
      <c r="D5" s="33">
        <v>56690.363724786301</v>
      </c>
      <c r="E5" s="33">
        <v>45488.964219658097</v>
      </c>
      <c r="F5" s="33">
        <v>11201.3995051282</v>
      </c>
      <c r="G5" s="33">
        <v>45488.964219658097</v>
      </c>
      <c r="H5" s="33">
        <v>0.197589127483948</v>
      </c>
    </row>
    <row r="6" spans="1:8" ht="14.25">
      <c r="A6" s="33">
        <v>5</v>
      </c>
      <c r="B6" s="34">
        <v>16</v>
      </c>
      <c r="C6" s="33">
        <v>4563</v>
      </c>
      <c r="D6" s="33">
        <v>330091.54511538497</v>
      </c>
      <c r="E6" s="33">
        <v>314220.987832479</v>
      </c>
      <c r="F6" s="33">
        <v>15870.557282906</v>
      </c>
      <c r="G6" s="33">
        <v>314220.987832479</v>
      </c>
      <c r="H6" s="33">
        <v>4.8079260186317002E-2</v>
      </c>
    </row>
    <row r="7" spans="1:8" ht="14.25">
      <c r="A7" s="33">
        <v>6</v>
      </c>
      <c r="B7" s="34">
        <v>17</v>
      </c>
      <c r="C7" s="33">
        <v>25175.774000000001</v>
      </c>
      <c r="D7" s="33">
        <v>415692.16019914497</v>
      </c>
      <c r="E7" s="33">
        <v>330353.64026923099</v>
      </c>
      <c r="F7" s="33">
        <v>85338.519929914502</v>
      </c>
      <c r="G7" s="33">
        <v>330353.64026923099</v>
      </c>
      <c r="H7" s="33">
        <v>0.20529258932627301</v>
      </c>
    </row>
    <row r="8" spans="1:8" ht="14.25">
      <c r="A8" s="33">
        <v>7</v>
      </c>
      <c r="B8" s="34">
        <v>18</v>
      </c>
      <c r="C8" s="33">
        <v>88940</v>
      </c>
      <c r="D8" s="33">
        <v>265381.38078974403</v>
      </c>
      <c r="E8" s="33">
        <v>216122.06085982901</v>
      </c>
      <c r="F8" s="33">
        <v>49259.319929914498</v>
      </c>
      <c r="G8" s="33">
        <v>216122.06085982901</v>
      </c>
      <c r="H8" s="33">
        <v>0.185617091083499</v>
      </c>
    </row>
    <row r="9" spans="1:8" ht="14.25">
      <c r="A9" s="33">
        <v>8</v>
      </c>
      <c r="B9" s="34">
        <v>19</v>
      </c>
      <c r="C9" s="33">
        <v>103527</v>
      </c>
      <c r="D9" s="33">
        <v>210847.74554444401</v>
      </c>
      <c r="E9" s="33">
        <v>179688.20379145301</v>
      </c>
      <c r="F9" s="33">
        <v>31159.541752991499</v>
      </c>
      <c r="G9" s="33">
        <v>179688.20379145301</v>
      </c>
      <c r="H9" s="33">
        <v>0.14778219075822799</v>
      </c>
    </row>
    <row r="10" spans="1:8" ht="14.25">
      <c r="A10" s="33">
        <v>9</v>
      </c>
      <c r="B10" s="34">
        <v>21</v>
      </c>
      <c r="C10" s="33">
        <v>309146</v>
      </c>
      <c r="D10" s="33">
        <v>1335677.3288</v>
      </c>
      <c r="E10" s="33">
        <v>1253534.4214999999</v>
      </c>
      <c r="F10" s="33">
        <v>82142.907300000006</v>
      </c>
      <c r="G10" s="33">
        <v>1253534.4214999999</v>
      </c>
      <c r="H10" s="33">
        <v>6.1499065327251502E-2</v>
      </c>
    </row>
    <row r="11" spans="1:8" ht="14.25">
      <c r="A11" s="33">
        <v>10</v>
      </c>
      <c r="B11" s="34">
        <v>22</v>
      </c>
      <c r="C11" s="33">
        <v>47746.716</v>
      </c>
      <c r="D11" s="33">
        <v>681607.86927093996</v>
      </c>
      <c r="E11" s="33">
        <v>641507.58071196603</v>
      </c>
      <c r="F11" s="33">
        <v>40100.288558974396</v>
      </c>
      <c r="G11" s="33">
        <v>641507.58071196603</v>
      </c>
      <c r="H11" s="33">
        <v>5.8831903748215703E-2</v>
      </c>
    </row>
    <row r="12" spans="1:8" ht="14.25">
      <c r="A12" s="33">
        <v>11</v>
      </c>
      <c r="B12" s="34">
        <v>23</v>
      </c>
      <c r="C12" s="33">
        <v>340476.70600000001</v>
      </c>
      <c r="D12" s="33">
        <v>2569240.7488102601</v>
      </c>
      <c r="E12" s="33">
        <v>2231680.6863538502</v>
      </c>
      <c r="F12" s="33">
        <v>337560.06245641003</v>
      </c>
      <c r="G12" s="33">
        <v>2231680.6863538502</v>
      </c>
      <c r="H12" s="33">
        <v>0.131385142716861</v>
      </c>
    </row>
    <row r="13" spans="1:8" ht="14.25">
      <c r="A13" s="33">
        <v>12</v>
      </c>
      <c r="B13" s="34">
        <v>24</v>
      </c>
      <c r="C13" s="33">
        <v>40076.875999999997</v>
      </c>
      <c r="D13" s="33">
        <v>1300143.4695119699</v>
      </c>
      <c r="E13" s="33">
        <v>1278627.0322940201</v>
      </c>
      <c r="F13" s="33">
        <v>21516.4372179487</v>
      </c>
      <c r="G13" s="33">
        <v>1278627.0322940201</v>
      </c>
      <c r="H13" s="33">
        <v>1.6549279154573101E-2</v>
      </c>
    </row>
    <row r="14" spans="1:8" ht="14.25">
      <c r="A14" s="33">
        <v>13</v>
      </c>
      <c r="B14" s="34">
        <v>25</v>
      </c>
      <c r="C14" s="33">
        <v>90901</v>
      </c>
      <c r="D14" s="33">
        <v>1310183.9696</v>
      </c>
      <c r="E14" s="33">
        <v>1219937.3363999999</v>
      </c>
      <c r="F14" s="33">
        <v>90246.633199999997</v>
      </c>
      <c r="G14" s="33">
        <v>1219937.3363999999</v>
      </c>
      <c r="H14" s="33">
        <v>6.8880886420517207E-2</v>
      </c>
    </row>
    <row r="15" spans="1:8" ht="14.25">
      <c r="A15" s="33">
        <v>14</v>
      </c>
      <c r="B15" s="34">
        <v>26</v>
      </c>
      <c r="C15" s="33">
        <v>81147</v>
      </c>
      <c r="D15" s="33">
        <v>459912.25071997597</v>
      </c>
      <c r="E15" s="33">
        <v>399993.47963998199</v>
      </c>
      <c r="F15" s="33">
        <v>59918.771079993901</v>
      </c>
      <c r="G15" s="33">
        <v>399993.47963998199</v>
      </c>
      <c r="H15" s="33">
        <v>0.130283050704114</v>
      </c>
    </row>
    <row r="16" spans="1:8" ht="14.25">
      <c r="A16" s="33">
        <v>15</v>
      </c>
      <c r="B16" s="34">
        <v>27</v>
      </c>
      <c r="C16" s="33">
        <v>235318.08300000001</v>
      </c>
      <c r="D16" s="33">
        <v>1461144.95764425</v>
      </c>
      <c r="E16" s="33">
        <v>1277866.4455876099</v>
      </c>
      <c r="F16" s="33">
        <v>183278.512056637</v>
      </c>
      <c r="G16" s="33">
        <v>1277866.4455876099</v>
      </c>
      <c r="H16" s="33">
        <v>0.125434859216248</v>
      </c>
    </row>
    <row r="17" spans="1:8" ht="14.25">
      <c r="A17" s="33">
        <v>16</v>
      </c>
      <c r="B17" s="34">
        <v>29</v>
      </c>
      <c r="C17" s="33">
        <v>303127</v>
      </c>
      <c r="D17" s="33">
        <v>4154967.7608752102</v>
      </c>
      <c r="E17" s="33">
        <v>3768419.0418777801</v>
      </c>
      <c r="F17" s="33">
        <v>386548.71899743599</v>
      </c>
      <c r="G17" s="33">
        <v>3768419.0418777801</v>
      </c>
      <c r="H17" s="33">
        <v>9.30329045239119E-2</v>
      </c>
    </row>
    <row r="18" spans="1:8" ht="14.25">
      <c r="A18" s="33">
        <v>17</v>
      </c>
      <c r="B18" s="34">
        <v>31</v>
      </c>
      <c r="C18" s="33">
        <v>67389.760999999999</v>
      </c>
      <c r="D18" s="33">
        <v>449138.96917806502</v>
      </c>
      <c r="E18" s="33">
        <v>380469.34150124597</v>
      </c>
      <c r="F18" s="33">
        <v>68669.627676819102</v>
      </c>
      <c r="G18" s="33">
        <v>380469.34150124597</v>
      </c>
      <c r="H18" s="33">
        <v>0.15289171590362399</v>
      </c>
    </row>
    <row r="19" spans="1:8" ht="14.25">
      <c r="A19" s="33">
        <v>18</v>
      </c>
      <c r="B19" s="34">
        <v>32</v>
      </c>
      <c r="C19" s="33">
        <v>18651.809000000001</v>
      </c>
      <c r="D19" s="33">
        <v>337334.26987394301</v>
      </c>
      <c r="E19" s="33">
        <v>315123.13610770798</v>
      </c>
      <c r="F19" s="33">
        <v>22211.1337662351</v>
      </c>
      <c r="G19" s="33">
        <v>315123.13610770798</v>
      </c>
      <c r="H19" s="33">
        <v>6.5843099115115294E-2</v>
      </c>
    </row>
    <row r="20" spans="1:8" ht="14.25">
      <c r="A20" s="33">
        <v>19</v>
      </c>
      <c r="B20" s="34">
        <v>33</v>
      </c>
      <c r="C20" s="33">
        <v>38268.108</v>
      </c>
      <c r="D20" s="33">
        <v>553510.17726811103</v>
      </c>
      <c r="E20" s="33">
        <v>435803.00229939597</v>
      </c>
      <c r="F20" s="33">
        <v>117707.174968715</v>
      </c>
      <c r="G20" s="33">
        <v>435803.00229939597</v>
      </c>
      <c r="H20" s="33">
        <v>0.21265584591355999</v>
      </c>
    </row>
    <row r="21" spans="1:8" ht="14.25">
      <c r="A21" s="33">
        <v>20</v>
      </c>
      <c r="B21" s="34">
        <v>34</v>
      </c>
      <c r="C21" s="33">
        <v>60244.987999999998</v>
      </c>
      <c r="D21" s="33">
        <v>303287.03875533602</v>
      </c>
      <c r="E21" s="33">
        <v>221819.11231147099</v>
      </c>
      <c r="F21" s="33">
        <v>81467.926443865596</v>
      </c>
      <c r="G21" s="33">
        <v>221819.11231147099</v>
      </c>
      <c r="H21" s="33">
        <v>0.26861657780762099</v>
      </c>
    </row>
    <row r="22" spans="1:8" ht="14.25">
      <c r="A22" s="33">
        <v>21</v>
      </c>
      <c r="B22" s="34">
        <v>35</v>
      </c>
      <c r="C22" s="33">
        <v>47491.394</v>
      </c>
      <c r="D22" s="33">
        <v>1149207.25512571</v>
      </c>
      <c r="E22" s="33">
        <v>1106449.1770679001</v>
      </c>
      <c r="F22" s="33">
        <v>42758.078057807303</v>
      </c>
      <c r="G22" s="33">
        <v>1106449.1770679001</v>
      </c>
      <c r="H22" s="33">
        <v>3.72065855546048E-2</v>
      </c>
    </row>
    <row r="23" spans="1:8" ht="14.25">
      <c r="A23" s="33">
        <v>22</v>
      </c>
      <c r="B23" s="34">
        <v>36</v>
      </c>
      <c r="C23" s="33">
        <v>119881.68799999999</v>
      </c>
      <c r="D23" s="33">
        <v>694963.51949026505</v>
      </c>
      <c r="E23" s="33">
        <v>597693.848389789</v>
      </c>
      <c r="F23" s="33">
        <v>97269.671100476902</v>
      </c>
      <c r="G23" s="33">
        <v>597693.848389789</v>
      </c>
      <c r="H23" s="33">
        <v>0.13996370798257299</v>
      </c>
    </row>
    <row r="24" spans="1:8" ht="14.25">
      <c r="A24" s="33">
        <v>23</v>
      </c>
      <c r="B24" s="34">
        <v>37</v>
      </c>
      <c r="C24" s="33">
        <v>198072.74400000001</v>
      </c>
      <c r="D24" s="33">
        <v>1667978.2814354</v>
      </c>
      <c r="E24" s="33">
        <v>1488621.35185717</v>
      </c>
      <c r="F24" s="33">
        <v>179356.92957823299</v>
      </c>
      <c r="G24" s="33">
        <v>1488621.35185717</v>
      </c>
      <c r="H24" s="33">
        <v>0.107529535350955</v>
      </c>
    </row>
    <row r="25" spans="1:8" ht="14.25">
      <c r="A25" s="33">
        <v>24</v>
      </c>
      <c r="B25" s="34">
        <v>38</v>
      </c>
      <c r="C25" s="33">
        <v>258596.26500000001</v>
      </c>
      <c r="D25" s="33">
        <v>1238836.2355477901</v>
      </c>
      <c r="E25" s="33">
        <v>1207357.6962230101</v>
      </c>
      <c r="F25" s="33">
        <v>31478.539324778802</v>
      </c>
      <c r="G25" s="33">
        <v>1207357.6962230101</v>
      </c>
      <c r="H25" s="33">
        <v>2.5409766377118899E-2</v>
      </c>
    </row>
    <row r="26" spans="1:8" ht="14.25">
      <c r="A26" s="33">
        <v>25</v>
      </c>
      <c r="B26" s="34">
        <v>39</v>
      </c>
      <c r="C26" s="33">
        <v>89977.010999999999</v>
      </c>
      <c r="D26" s="33">
        <v>164091.80650183</v>
      </c>
      <c r="E26" s="33">
        <v>126513.702279041</v>
      </c>
      <c r="F26" s="33">
        <v>37578.104222789298</v>
      </c>
      <c r="G26" s="33">
        <v>126513.702279041</v>
      </c>
      <c r="H26" s="33">
        <v>0.229006584934941</v>
      </c>
    </row>
    <row r="27" spans="1:8" ht="14.25">
      <c r="A27" s="33">
        <v>26</v>
      </c>
      <c r="B27" s="34">
        <v>40</v>
      </c>
      <c r="C27" s="33">
        <v>33.200000000000003</v>
      </c>
      <c r="D27" s="33">
        <v>116.5812</v>
      </c>
      <c r="E27" s="33">
        <v>93.415199999999999</v>
      </c>
      <c r="F27" s="33">
        <v>23.166</v>
      </c>
      <c r="G27" s="33">
        <v>93.415199999999999</v>
      </c>
      <c r="H27" s="33">
        <v>0.19871128449527001</v>
      </c>
    </row>
    <row r="28" spans="1:8" ht="14.25">
      <c r="A28" s="33">
        <v>27</v>
      </c>
      <c r="B28" s="34">
        <v>42</v>
      </c>
      <c r="C28" s="33">
        <v>15190.402</v>
      </c>
      <c r="D28" s="33">
        <v>242392.8322</v>
      </c>
      <c r="E28" s="33">
        <v>206180.48180000001</v>
      </c>
      <c r="F28" s="33">
        <v>36212.350400000003</v>
      </c>
      <c r="G28" s="33">
        <v>206180.48180000001</v>
      </c>
      <c r="H28" s="33">
        <v>0.14939530212725499</v>
      </c>
    </row>
    <row r="29" spans="1:8" ht="14.25">
      <c r="A29" s="33">
        <v>28</v>
      </c>
      <c r="B29" s="34">
        <v>75</v>
      </c>
      <c r="C29" s="33">
        <v>874</v>
      </c>
      <c r="D29" s="33">
        <v>619575.21367521398</v>
      </c>
      <c r="E29" s="33">
        <v>583618.68632478605</v>
      </c>
      <c r="F29" s="33">
        <v>35956.527350427401</v>
      </c>
      <c r="G29" s="33">
        <v>583618.68632478605</v>
      </c>
      <c r="H29" s="33">
        <v>5.8034160432499197E-2</v>
      </c>
    </row>
    <row r="30" spans="1:8" ht="14.25">
      <c r="A30" s="33">
        <v>29</v>
      </c>
      <c r="B30" s="34">
        <v>76</v>
      </c>
      <c r="C30" s="33">
        <v>3864</v>
      </c>
      <c r="D30" s="33">
        <v>1277925.6234649599</v>
      </c>
      <c r="E30" s="33">
        <v>1220017.5166247899</v>
      </c>
      <c r="F30" s="33">
        <v>57908.106840170898</v>
      </c>
      <c r="G30" s="33">
        <v>1220017.5166247899</v>
      </c>
      <c r="H30" s="33">
        <v>4.5314144874221501E-2</v>
      </c>
    </row>
    <row r="31" spans="1:8" ht="14.25">
      <c r="A31" s="33">
        <v>30</v>
      </c>
      <c r="B31" s="34">
        <v>99</v>
      </c>
      <c r="C31" s="33">
        <v>78</v>
      </c>
      <c r="D31" s="33">
        <v>44711.050828227802</v>
      </c>
      <c r="E31" s="33">
        <v>39478.925270403102</v>
      </c>
      <c r="F31" s="33">
        <v>5232.1255578246701</v>
      </c>
      <c r="G31" s="33">
        <v>39478.925270403102</v>
      </c>
      <c r="H31" s="33">
        <v>0.11702085862230301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2013-10-03T02:52:05Z</dcterms:modified>
</cp:coreProperties>
</file>