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<sst xmlns="http://schemas.openxmlformats.org/spreadsheetml/2006/main" count="114" uniqueCount="71">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</sst>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16" Type="http://schemas.openxmlformats.org/officeDocument/2006/relationships/image" Target="cid:d85c69b3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21043443.215300001</v>
      </c>
      <c r="F3" s="25">
        <f>RA!I7</f>
        <v>2144843.3369</v>
      </c>
      <c r="G3" s="16">
        <f>E3-F3</f>
        <v>18898599.878400002</v>
      </c>
      <c r="H3" s="27">
        <f>RA!J7</f>
        <v>10.192454319170301</v>
      </c>
      <c r="I3" s="20">
        <f>SUM(I4:I39)</f>
        <v>21043448.734572075</v>
      </c>
      <c r="J3" s="21">
        <f>SUM(J4:J39)</f>
        <v>18898600.586837981</v>
      </c>
      <c r="K3" s="22">
        <f>E3-I3</f>
        <v>-5.5192720741033554</v>
      </c>
      <c r="L3" s="22">
        <f>G3-J3</f>
        <v>-0.70843797922134399</v>
      </c>
    </row>
    <row r="4" spans="1:12">
      <c r="A4" s="59">
        <f>RA!A8</f>
        <v>41567</v>
      </c>
      <c r="B4" s="12">
        <v>12</v>
      </c>
      <c r="C4" s="56" t="s">
        <v>6</v>
      </c>
      <c r="D4" s="56"/>
      <c r="E4" s="15">
        <f>RA!D8</f>
        <v>801745.14170000004</v>
      </c>
      <c r="F4" s="25">
        <f>RA!I8</f>
        <v>166393.9522</v>
      </c>
      <c r="G4" s="16">
        <f t="shared" ref="G4:G39" si="0">E4-F4</f>
        <v>635351.18950000009</v>
      </c>
      <c r="H4" s="27">
        <f>RA!J8</f>
        <v>20.753970750253899</v>
      </c>
      <c r="I4" s="20">
        <f>VLOOKUP(B4,RMS!B:D,3,FALSE)</f>
        <v>801745.86833931599</v>
      </c>
      <c r="J4" s="21">
        <f>VLOOKUP(B4,RMS!B:E,4,FALSE)</f>
        <v>635351.19035213697</v>
      </c>
      <c r="K4" s="22">
        <f t="shared" ref="K4:K39" si="1">E4-I4</f>
        <v>-0.72663931595161557</v>
      </c>
      <c r="L4" s="22">
        <f t="shared" ref="L4:L39" si="2">G4-J4</f>
        <v>-8.5213687270879745E-4</v>
      </c>
    </row>
    <row r="5" spans="1:12">
      <c r="A5" s="59"/>
      <c r="B5" s="12">
        <v>13</v>
      </c>
      <c r="C5" s="56" t="s">
        <v>7</v>
      </c>
      <c r="D5" s="56"/>
      <c r="E5" s="15">
        <f>RA!D9</f>
        <v>150851.51070000001</v>
      </c>
      <c r="F5" s="25">
        <f>RA!I9</f>
        <v>27941.601600000002</v>
      </c>
      <c r="G5" s="16">
        <f t="shared" si="0"/>
        <v>122909.90910000002</v>
      </c>
      <c r="H5" s="27">
        <f>RA!J9</f>
        <v>18.5225865291915</v>
      </c>
      <c r="I5" s="20">
        <f>VLOOKUP(B5,RMS!B:D,3,FALSE)</f>
        <v>150851.53549115799</v>
      </c>
      <c r="J5" s="21">
        <f>VLOOKUP(B5,RMS!B:E,4,FALSE)</f>
        <v>122909.908187694</v>
      </c>
      <c r="K5" s="22">
        <f t="shared" si="1"/>
        <v>-2.4791157979052514E-2</v>
      </c>
      <c r="L5" s="22">
        <f t="shared" si="2"/>
        <v>9.1230601537972689E-4</v>
      </c>
    </row>
    <row r="6" spans="1:12">
      <c r="A6" s="59"/>
      <c r="B6" s="12">
        <v>14</v>
      </c>
      <c r="C6" s="56" t="s">
        <v>8</v>
      </c>
      <c r="D6" s="56"/>
      <c r="E6" s="15">
        <f>RA!D10</f>
        <v>162910.06690000001</v>
      </c>
      <c r="F6" s="25">
        <f>RA!I10</f>
        <v>40223.529399999999</v>
      </c>
      <c r="G6" s="16">
        <f t="shared" si="0"/>
        <v>122686.53750000001</v>
      </c>
      <c r="H6" s="27">
        <f>RA!J10</f>
        <v>24.690634633825699</v>
      </c>
      <c r="I6" s="20">
        <f>VLOOKUP(B6,RMS!B:D,3,FALSE)</f>
        <v>162912.712379487</v>
      </c>
      <c r="J6" s="21">
        <f>VLOOKUP(B6,RMS!B:E,4,FALSE)</f>
        <v>122686.536677778</v>
      </c>
      <c r="K6" s="22">
        <f t="shared" si="1"/>
        <v>-2.6454794869932812</v>
      </c>
      <c r="L6" s="22">
        <f t="shared" si="2"/>
        <v>8.2222200580872595E-4</v>
      </c>
    </row>
    <row r="7" spans="1:12">
      <c r="A7" s="59"/>
      <c r="B7" s="12">
        <v>15</v>
      </c>
      <c r="C7" s="56" t="s">
        <v>9</v>
      </c>
      <c r="D7" s="56"/>
      <c r="E7" s="15">
        <f>RA!D11</f>
        <v>67467.107600000003</v>
      </c>
      <c r="F7" s="25">
        <f>RA!I11</f>
        <v>13822.1309</v>
      </c>
      <c r="G7" s="16">
        <f t="shared" si="0"/>
        <v>53644.976699999999</v>
      </c>
      <c r="H7" s="27">
        <f>RA!J11</f>
        <v>20.487214276249802</v>
      </c>
      <c r="I7" s="20">
        <f>VLOOKUP(B7,RMS!B:D,3,FALSE)</f>
        <v>67467.146312820507</v>
      </c>
      <c r="J7" s="21">
        <f>VLOOKUP(B7,RMS!B:E,4,FALSE)</f>
        <v>53644.976607692297</v>
      </c>
      <c r="K7" s="22">
        <f t="shared" si="1"/>
        <v>-3.8712820503860712E-2</v>
      </c>
      <c r="L7" s="22">
        <f t="shared" si="2"/>
        <v>9.2307702288962901E-5</v>
      </c>
    </row>
    <row r="8" spans="1:12">
      <c r="A8" s="59"/>
      <c r="B8" s="12">
        <v>16</v>
      </c>
      <c r="C8" s="56" t="s">
        <v>10</v>
      </c>
      <c r="D8" s="56"/>
      <c r="E8" s="15">
        <f>RA!D12</f>
        <v>371011.93680000002</v>
      </c>
      <c r="F8" s="25">
        <f>RA!I12</f>
        <v>3176.8508000000002</v>
      </c>
      <c r="G8" s="16">
        <f t="shared" si="0"/>
        <v>367835.08600000001</v>
      </c>
      <c r="H8" s="27">
        <f>RA!J12</f>
        <v>0.85626646608746004</v>
      </c>
      <c r="I8" s="20">
        <f>VLOOKUP(B8,RMS!B:D,3,FALSE)</f>
        <v>371011.93578034203</v>
      </c>
      <c r="J8" s="21">
        <f>VLOOKUP(B8,RMS!B:E,4,FALSE)</f>
        <v>367835.08722136798</v>
      </c>
      <c r="K8" s="22">
        <f t="shared" si="1"/>
        <v>1.0196579969488084E-3</v>
      </c>
      <c r="L8" s="22">
        <f t="shared" si="2"/>
        <v>-1.2213679729029536E-3</v>
      </c>
    </row>
    <row r="9" spans="1:12">
      <c r="A9" s="59"/>
      <c r="B9" s="12">
        <v>17</v>
      </c>
      <c r="C9" s="56" t="s">
        <v>11</v>
      </c>
      <c r="D9" s="56"/>
      <c r="E9" s="15">
        <f>RA!D13</f>
        <v>491776.30330000003</v>
      </c>
      <c r="F9" s="25">
        <f>RA!I13</f>
        <v>111244.242</v>
      </c>
      <c r="G9" s="16">
        <f t="shared" si="0"/>
        <v>380532.06130000006</v>
      </c>
      <c r="H9" s="27">
        <f>RA!J13</f>
        <v>22.620903295565501</v>
      </c>
      <c r="I9" s="20">
        <f>VLOOKUP(B9,RMS!B:D,3,FALSE)</f>
        <v>491776.51045555598</v>
      </c>
      <c r="J9" s="21">
        <f>VLOOKUP(B9,RMS!B:E,4,FALSE)</f>
        <v>380532.06133418798</v>
      </c>
      <c r="K9" s="22">
        <f t="shared" si="1"/>
        <v>-0.20715555595234036</v>
      </c>
      <c r="L9" s="22">
        <f t="shared" si="2"/>
        <v>-3.4187920391559601E-5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248040.23009999999</v>
      </c>
      <c r="F10" s="25">
        <f>RA!I14</f>
        <v>49240.468699999998</v>
      </c>
      <c r="G10" s="16">
        <f t="shared" si="0"/>
        <v>198799.76139999999</v>
      </c>
      <c r="H10" s="27">
        <f>RA!J14</f>
        <v>19.851807378241901</v>
      </c>
      <c r="I10" s="20">
        <f>VLOOKUP(B10,RMS!B:D,3,FALSE)</f>
        <v>248040.20245042699</v>
      </c>
      <c r="J10" s="21">
        <f>VLOOKUP(B10,RMS!B:E,4,FALSE)</f>
        <v>198799.76322734999</v>
      </c>
      <c r="K10" s="22">
        <f t="shared" si="1"/>
        <v>2.7649572992231697E-2</v>
      </c>
      <c r="L10" s="22">
        <f t="shared" si="2"/>
        <v>-1.8273500027135015E-3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181479.07260000001</v>
      </c>
      <c r="F11" s="25">
        <f>RA!I15</f>
        <v>44518.9617</v>
      </c>
      <c r="G11" s="16">
        <f t="shared" si="0"/>
        <v>136960.11090000003</v>
      </c>
      <c r="H11" s="27">
        <f>RA!J15</f>
        <v>24.5311820598316</v>
      </c>
      <c r="I11" s="20">
        <f>VLOOKUP(B11,RMS!B:D,3,FALSE)</f>
        <v>181479.19564871801</v>
      </c>
      <c r="J11" s="21">
        <f>VLOOKUP(B11,RMS!B:E,4,FALSE)</f>
        <v>136960.10942136799</v>
      </c>
      <c r="K11" s="22">
        <f t="shared" si="1"/>
        <v>-0.12304871800006367</v>
      </c>
      <c r="L11" s="22">
        <f t="shared" si="2"/>
        <v>1.4786320389248431E-3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993125.61569999997</v>
      </c>
      <c r="F12" s="25">
        <f>RA!I16</f>
        <v>52750.688000000002</v>
      </c>
      <c r="G12" s="16">
        <f t="shared" si="0"/>
        <v>940374.9277</v>
      </c>
      <c r="H12" s="27">
        <f>RA!J16</f>
        <v>5.3115826604491501</v>
      </c>
      <c r="I12" s="20">
        <f>VLOOKUP(B12,RMS!B:D,3,FALSE)</f>
        <v>993125.42760000005</v>
      </c>
      <c r="J12" s="21">
        <f>VLOOKUP(B12,RMS!B:E,4,FALSE)</f>
        <v>940374.9277</v>
      </c>
      <c r="K12" s="22">
        <f t="shared" si="1"/>
        <v>0.18809999991208315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910317.94759999996</v>
      </c>
      <c r="F13" s="25">
        <f>RA!I17</f>
        <v>38494.270199999999</v>
      </c>
      <c r="G13" s="16">
        <f t="shared" si="0"/>
        <v>871823.67739999993</v>
      </c>
      <c r="H13" s="27">
        <f>RA!J17</f>
        <v>4.2286621176137302</v>
      </c>
      <c r="I13" s="20">
        <f>VLOOKUP(B13,RMS!B:D,3,FALSE)</f>
        <v>910317.98794017104</v>
      </c>
      <c r="J13" s="21">
        <f>VLOOKUP(B13,RMS!B:E,4,FALSE)</f>
        <v>871823.67836581205</v>
      </c>
      <c r="K13" s="22">
        <f t="shared" si="1"/>
        <v>-4.0340171079151332E-2</v>
      </c>
      <c r="L13" s="22">
        <f t="shared" si="2"/>
        <v>-9.658121271058917E-4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2243194.3908000002</v>
      </c>
      <c r="F14" s="25">
        <f>RA!I18</f>
        <v>317215.44030000002</v>
      </c>
      <c r="G14" s="16">
        <f t="shared" si="0"/>
        <v>1925978.9505000003</v>
      </c>
      <c r="H14" s="27">
        <f>RA!J18</f>
        <v>14.1412372285253</v>
      </c>
      <c r="I14" s="20">
        <f>VLOOKUP(B14,RMS!B:D,3,FALSE)</f>
        <v>2243194.79475385</v>
      </c>
      <c r="J14" s="21">
        <f>VLOOKUP(B14,RMS!B:E,4,FALSE)</f>
        <v>1925978.9615076899</v>
      </c>
      <c r="K14" s="22">
        <f t="shared" si="1"/>
        <v>-0.40395384980365634</v>
      </c>
      <c r="L14" s="22">
        <f t="shared" si="2"/>
        <v>-1.1007689638063312E-2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846903.32169999997</v>
      </c>
      <c r="F15" s="25">
        <f>RA!I19</f>
        <v>71022.002600000007</v>
      </c>
      <c r="G15" s="16">
        <f t="shared" si="0"/>
        <v>775881.31909999996</v>
      </c>
      <c r="H15" s="27">
        <f>RA!J19</f>
        <v>8.3860814782774291</v>
      </c>
      <c r="I15" s="20">
        <f>VLOOKUP(B15,RMS!B:D,3,FALSE)</f>
        <v>846903.36907777796</v>
      </c>
      <c r="J15" s="21">
        <f>VLOOKUP(B15,RMS!B:E,4,FALSE)</f>
        <v>775881.31875213701</v>
      </c>
      <c r="K15" s="22">
        <f t="shared" si="1"/>
        <v>-4.7377777984365821E-2</v>
      </c>
      <c r="L15" s="22">
        <f t="shared" si="2"/>
        <v>3.4786295145750046E-4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1395408.4875</v>
      </c>
      <c r="F16" s="25">
        <f>RA!I20</f>
        <v>636.89300000000003</v>
      </c>
      <c r="G16" s="16">
        <f t="shared" si="0"/>
        <v>1394771.5945000001</v>
      </c>
      <c r="H16" s="27">
        <f>RA!J20</f>
        <v>4.5642047164343003E-2</v>
      </c>
      <c r="I16" s="20">
        <f>VLOOKUP(B16,RMS!B:D,3,FALSE)</f>
        <v>1395408.6339</v>
      </c>
      <c r="J16" s="21">
        <f>VLOOKUP(B16,RMS!B:E,4,FALSE)</f>
        <v>1394771.5944999999</v>
      </c>
      <c r="K16" s="22">
        <f t="shared" si="1"/>
        <v>-0.14639999996870756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427814.64010000002</v>
      </c>
      <c r="F17" s="25">
        <f>RA!I21</f>
        <v>43244.414199999999</v>
      </c>
      <c r="G17" s="16">
        <f t="shared" si="0"/>
        <v>384570.22590000002</v>
      </c>
      <c r="H17" s="27">
        <f>RA!J21</f>
        <v>10.108212797461</v>
      </c>
      <c r="I17" s="20">
        <f>VLOOKUP(B17,RMS!B:D,3,FALSE)</f>
        <v>427814.44706637203</v>
      </c>
      <c r="J17" s="21">
        <f>VLOOKUP(B17,RMS!B:E,4,FALSE)</f>
        <v>384570.22592477902</v>
      </c>
      <c r="K17" s="22">
        <f t="shared" si="1"/>
        <v>0.19303362799109891</v>
      </c>
      <c r="L17" s="22">
        <f t="shared" si="2"/>
        <v>-2.4779001250863075E-5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1282867.6052000001</v>
      </c>
      <c r="F18" s="25">
        <f>RA!I22</f>
        <v>152799.87030000001</v>
      </c>
      <c r="G18" s="16">
        <f t="shared" si="0"/>
        <v>1130067.7349</v>
      </c>
      <c r="H18" s="27">
        <f>RA!J22</f>
        <v>11.9108058914761</v>
      </c>
      <c r="I18" s="20">
        <f>VLOOKUP(B18,RMS!B:D,3,FALSE)</f>
        <v>1282867.72972762</v>
      </c>
      <c r="J18" s="21">
        <f>VLOOKUP(B18,RMS!B:E,4,FALSE)</f>
        <v>1130067.73607822</v>
      </c>
      <c r="K18" s="22">
        <f t="shared" si="1"/>
        <v>-0.12452761991880834</v>
      </c>
      <c r="L18" s="22">
        <f t="shared" si="2"/>
        <v>-1.1782199144363403E-3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3440321.9141000002</v>
      </c>
      <c r="F19" s="25">
        <f>RA!I23</f>
        <v>272032.9129</v>
      </c>
      <c r="G19" s="16">
        <f t="shared" si="0"/>
        <v>3168289.0012000003</v>
      </c>
      <c r="H19" s="27">
        <f>RA!J23</f>
        <v>7.9071935618898301</v>
      </c>
      <c r="I19" s="20">
        <f>VLOOKUP(B19,RMS!B:D,3,FALSE)</f>
        <v>3440323.6671880302</v>
      </c>
      <c r="J19" s="21">
        <f>VLOOKUP(B19,RMS!B:E,4,FALSE)</f>
        <v>3168289.04049573</v>
      </c>
      <c r="K19" s="22">
        <f t="shared" si="1"/>
        <v>-1.7530880300328135</v>
      </c>
      <c r="L19" s="22">
        <f t="shared" si="2"/>
        <v>-3.9295729715377092E-2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342993.43550000002</v>
      </c>
      <c r="F20" s="25">
        <f>RA!I24</f>
        <v>51790.775300000001</v>
      </c>
      <c r="G20" s="16">
        <f t="shared" si="0"/>
        <v>291202.66020000004</v>
      </c>
      <c r="H20" s="27">
        <f>RA!J24</f>
        <v>15.099640383642299</v>
      </c>
      <c r="I20" s="20">
        <f>VLOOKUP(B20,RMS!B:D,3,FALSE)</f>
        <v>342993.44585187198</v>
      </c>
      <c r="J20" s="21">
        <f>VLOOKUP(B20,RMS!B:E,4,FALSE)</f>
        <v>291202.64368648198</v>
      </c>
      <c r="K20" s="22">
        <f t="shared" si="1"/>
        <v>-1.035187195520848E-2</v>
      </c>
      <c r="L20" s="22">
        <f t="shared" si="2"/>
        <v>1.6513518057763577E-2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326105.60800000001</v>
      </c>
      <c r="F21" s="25">
        <f>RA!I25</f>
        <v>26501.705999999998</v>
      </c>
      <c r="G21" s="16">
        <f t="shared" si="0"/>
        <v>299603.902</v>
      </c>
      <c r="H21" s="27">
        <f>RA!J25</f>
        <v>8.1267250086665204</v>
      </c>
      <c r="I21" s="20">
        <f>VLOOKUP(B21,RMS!B:D,3,FALSE)</f>
        <v>326105.59825478401</v>
      </c>
      <c r="J21" s="21">
        <f>VLOOKUP(B21,RMS!B:E,4,FALSE)</f>
        <v>299603.903838653</v>
      </c>
      <c r="K21" s="22">
        <f t="shared" si="1"/>
        <v>9.7452159970998764E-3</v>
      </c>
      <c r="L21" s="22">
        <f t="shared" si="2"/>
        <v>-1.8386529991403222E-3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610808.10499999998</v>
      </c>
      <c r="F22" s="25">
        <f>RA!I26</f>
        <v>109442.7262</v>
      </c>
      <c r="G22" s="16">
        <f t="shared" si="0"/>
        <v>501365.37879999995</v>
      </c>
      <c r="H22" s="27">
        <f>RA!J26</f>
        <v>17.917693839376899</v>
      </c>
      <c r="I22" s="20">
        <f>VLOOKUP(B22,RMS!B:D,3,FALSE)</f>
        <v>610808.11350852402</v>
      </c>
      <c r="J22" s="21">
        <f>VLOOKUP(B22,RMS!B:E,4,FALSE)</f>
        <v>501365.40017680801</v>
      </c>
      <c r="K22" s="22">
        <f t="shared" si="1"/>
        <v>-8.5085240425541997E-3</v>
      </c>
      <c r="L22" s="22">
        <f t="shared" si="2"/>
        <v>-2.1376808057539165E-2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300911.2083</v>
      </c>
      <c r="F23" s="25">
        <f>RA!I27</f>
        <v>83931.141799999998</v>
      </c>
      <c r="G23" s="16">
        <f t="shared" si="0"/>
        <v>216980.06650000002</v>
      </c>
      <c r="H23" s="27">
        <f>RA!J27</f>
        <v>27.892328196802499</v>
      </c>
      <c r="I23" s="20">
        <f>VLOOKUP(B23,RMS!B:D,3,FALSE)</f>
        <v>300911.08025282499</v>
      </c>
      <c r="J23" s="21">
        <f>VLOOKUP(B23,RMS!B:E,4,FALSE)</f>
        <v>216980.07747515399</v>
      </c>
      <c r="K23" s="22">
        <f t="shared" si="1"/>
        <v>0.12804717500694096</v>
      </c>
      <c r="L23" s="22">
        <f t="shared" si="2"/>
        <v>-1.0975153971230611E-2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1143384.5215</v>
      </c>
      <c r="F24" s="25">
        <f>RA!I28</f>
        <v>61890.946600000003</v>
      </c>
      <c r="G24" s="16">
        <f t="shared" si="0"/>
        <v>1081493.5749000001</v>
      </c>
      <c r="H24" s="27">
        <f>RA!J28</f>
        <v>5.4129599829465596</v>
      </c>
      <c r="I24" s="20">
        <f>VLOOKUP(B24,RMS!B:D,3,FALSE)</f>
        <v>1143384.52192124</v>
      </c>
      <c r="J24" s="21">
        <f>VLOOKUP(B24,RMS!B:E,4,FALSE)</f>
        <v>1081493.5615276501</v>
      </c>
      <c r="K24" s="22">
        <f t="shared" si="1"/>
        <v>-4.2123999446630478E-4</v>
      </c>
      <c r="L24" s="22">
        <f t="shared" si="2"/>
        <v>1.3372350018471479E-2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699250.05669999996</v>
      </c>
      <c r="F25" s="25">
        <f>RA!I29</f>
        <v>105155.5393</v>
      </c>
      <c r="G25" s="16">
        <f t="shared" si="0"/>
        <v>594094.51740000001</v>
      </c>
      <c r="H25" s="27">
        <f>RA!J29</f>
        <v>15.038331179587599</v>
      </c>
      <c r="I25" s="20">
        <f>VLOOKUP(B25,RMS!B:D,3,FALSE)</f>
        <v>699250.05799911497</v>
      </c>
      <c r="J25" s="21">
        <f>VLOOKUP(B25,RMS!B:E,4,FALSE)</f>
        <v>594094.522566951</v>
      </c>
      <c r="K25" s="22">
        <f t="shared" si="1"/>
        <v>-1.2991150142624974E-3</v>
      </c>
      <c r="L25" s="22">
        <f t="shared" si="2"/>
        <v>-5.1669509848579764E-3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1106244.0667999999</v>
      </c>
      <c r="F26" s="25">
        <f>RA!I30</f>
        <v>154944.7984</v>
      </c>
      <c r="G26" s="16">
        <f t="shared" si="0"/>
        <v>951299.26839999994</v>
      </c>
      <c r="H26" s="27">
        <f>RA!J30</f>
        <v>14.006384580954601</v>
      </c>
      <c r="I26" s="20">
        <f>VLOOKUP(B26,RMS!B:D,3,FALSE)</f>
        <v>1106244.05710088</v>
      </c>
      <c r="J26" s="21">
        <f>VLOOKUP(B26,RMS!B:E,4,FALSE)</f>
        <v>951299.22912733804</v>
      </c>
      <c r="K26" s="22">
        <f t="shared" si="1"/>
        <v>9.6991199534386396E-3</v>
      </c>
      <c r="L26" s="22">
        <f t="shared" si="2"/>
        <v>3.9272661902941763E-2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1093970.1532999999</v>
      </c>
      <c r="F27" s="25">
        <f>RA!I31</f>
        <v>17794.195400000001</v>
      </c>
      <c r="G27" s="16">
        <f t="shared" si="0"/>
        <v>1076175.9578999998</v>
      </c>
      <c r="H27" s="27">
        <f>RA!J31</f>
        <v>1.62657046413224</v>
      </c>
      <c r="I27" s="20">
        <f>VLOOKUP(B27,RMS!B:D,3,FALSE)</f>
        <v>1093970.0533026501</v>
      </c>
      <c r="J27" s="21">
        <f>VLOOKUP(B27,RMS!B:E,4,FALSE)</f>
        <v>1076176.61861239</v>
      </c>
      <c r="K27" s="22">
        <f t="shared" si="1"/>
        <v>9.9997349781915545E-2</v>
      </c>
      <c r="L27" s="22">
        <f t="shared" si="2"/>
        <v>-0.66071239020675421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158875.7427</v>
      </c>
      <c r="F28" s="25">
        <f>RA!I32</f>
        <v>38710.584699999999</v>
      </c>
      <c r="G28" s="16">
        <f t="shared" si="0"/>
        <v>120165.158</v>
      </c>
      <c r="H28" s="27">
        <f>RA!J32</f>
        <v>24.365321000006901</v>
      </c>
      <c r="I28" s="20">
        <f>VLOOKUP(B28,RMS!B:D,3,FALSE)</f>
        <v>158875.62790434901</v>
      </c>
      <c r="J28" s="21">
        <f>VLOOKUP(B28,RMS!B:E,4,FALSE)</f>
        <v>120165.18336486199</v>
      </c>
      <c r="K28" s="22">
        <f t="shared" si="1"/>
        <v>0.11479565099580213</v>
      </c>
      <c r="L28" s="22">
        <f t="shared" si="2"/>
        <v>-2.5364861998241395E-2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80.512900000000002</v>
      </c>
      <c r="F29" s="25">
        <f>RA!I33</f>
        <v>13.7844</v>
      </c>
      <c r="G29" s="16">
        <f t="shared" si="0"/>
        <v>66.728499999999997</v>
      </c>
      <c r="H29" s="27">
        <f>RA!J33</f>
        <v>17.1207346897205</v>
      </c>
      <c r="I29" s="20">
        <f>VLOOKUP(B29,RMS!B:D,3,FALSE)</f>
        <v>80.512900000000002</v>
      </c>
      <c r="J29" s="21">
        <f>VLOOKUP(B29,RMS!B:E,4,FALSE)</f>
        <v>66.728499999999997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224747.59400000001</v>
      </c>
      <c r="F31" s="25">
        <f>RA!I35</f>
        <v>23378.072199999999</v>
      </c>
      <c r="G31" s="16">
        <f t="shared" si="0"/>
        <v>201369.52180000002</v>
      </c>
      <c r="H31" s="27">
        <f>RA!J35</f>
        <v>10.4019232348267</v>
      </c>
      <c r="I31" s="20">
        <f>VLOOKUP(B31,RMS!B:D,3,FALSE)</f>
        <v>224747.5926</v>
      </c>
      <c r="J31" s="21">
        <f>VLOOKUP(B31,RMS!B:E,4,FALSE)</f>
        <v>201369.5258</v>
      </c>
      <c r="K31" s="22">
        <f t="shared" si="1"/>
        <v>1.4000000082887709E-3</v>
      </c>
      <c r="L31" s="22">
        <f t="shared" si="2"/>
        <v>-3.999999986262992E-3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361225.64059999998</v>
      </c>
      <c r="F35" s="25">
        <f>RA!I39</f>
        <v>21662.939699999999</v>
      </c>
      <c r="G35" s="16">
        <f t="shared" si="0"/>
        <v>339562.7009</v>
      </c>
      <c r="H35" s="27">
        <f>RA!J39</f>
        <v>5.9970658959916596</v>
      </c>
      <c r="I35" s="20">
        <f>VLOOKUP(B35,RMS!B:D,3,FALSE)</f>
        <v>361225.641025641</v>
      </c>
      <c r="J35" s="21">
        <f>VLOOKUP(B35,RMS!B:E,4,FALSE)</f>
        <v>339562.7</v>
      </c>
      <c r="K35" s="22">
        <f t="shared" si="1"/>
        <v>-4.2564101750031114E-4</v>
      </c>
      <c r="L35" s="22">
        <f t="shared" si="2"/>
        <v>8.9999998454004526E-4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617799.19400000002</v>
      </c>
      <c r="F36" s="25">
        <f>RA!I40</f>
        <v>41405.510699999999</v>
      </c>
      <c r="G36" s="16">
        <f t="shared" si="0"/>
        <v>576393.68330000003</v>
      </c>
      <c r="H36" s="27">
        <f>RA!J40</f>
        <v>6.7020985300929299</v>
      </c>
      <c r="I36" s="20">
        <f>VLOOKUP(B36,RMS!B:D,3,FALSE)</f>
        <v>617799.18418376101</v>
      </c>
      <c r="J36" s="21">
        <f>VLOOKUP(B36,RMS!B:E,4,FALSE)</f>
        <v>576393.68028546998</v>
      </c>
      <c r="K36" s="22">
        <f t="shared" si="1"/>
        <v>9.8162390058860183E-3</v>
      </c>
      <c r="L36" s="22">
        <f t="shared" si="2"/>
        <v>3.0145300552248955E-3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41812.083599999998</v>
      </c>
      <c r="F39" s="25">
        <f>RA!I43</f>
        <v>3462.3874000000001</v>
      </c>
      <c r="G39" s="16">
        <f t="shared" si="0"/>
        <v>38349.696199999998</v>
      </c>
      <c r="H39" s="27">
        <f>RA!J43</f>
        <v>8.2808296116580102</v>
      </c>
      <c r="I39" s="20">
        <f>VLOOKUP(B39,RMS!B:D,3,FALSE)</f>
        <v>41812.083654791597</v>
      </c>
      <c r="J39" s="21">
        <f>VLOOKUP(B39,RMS!B:E,4,FALSE)</f>
        <v>38349.6955222752</v>
      </c>
      <c r="K39" s="22">
        <f t="shared" si="1"/>
        <v>-5.4791598813608289E-5</v>
      </c>
      <c r="L39" s="22">
        <f t="shared" si="2"/>
        <v>6.7772479815175757E-4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21043443.215300001</v>
      </c>
      <c r="E7" s="44">
        <v>24347988</v>
      </c>
      <c r="F7" s="45">
        <v>86.427852746189998</v>
      </c>
      <c r="G7" s="44">
        <v>13821498.628</v>
      </c>
      <c r="H7" s="45">
        <v>52.251530616727599</v>
      </c>
      <c r="I7" s="44">
        <v>2144843.3369</v>
      </c>
      <c r="J7" s="45">
        <v>10.192454319170301</v>
      </c>
      <c r="K7" s="44">
        <v>1768482.2265000001</v>
      </c>
      <c r="L7" s="45">
        <v>12.7951553887026</v>
      </c>
      <c r="M7" s="45">
        <v>0.21281588514737701</v>
      </c>
      <c r="N7" s="44">
        <v>365513231.79400003</v>
      </c>
      <c r="O7" s="44">
        <v>5140038619.8142996</v>
      </c>
      <c r="P7" s="44">
        <v>1187293</v>
      </c>
      <c r="Q7" s="44">
        <v>1431307</v>
      </c>
      <c r="R7" s="45">
        <v>-17.048334144945802</v>
      </c>
      <c r="S7" s="44">
        <v>17.723883839372402</v>
      </c>
      <c r="T7" s="44">
        <v>22.482584736328398</v>
      </c>
      <c r="U7" s="46">
        <v>-26.849086464812199</v>
      </c>
    </row>
    <row r="8" spans="1:23" ht="12" thickBot="1">
      <c r="A8" s="68">
        <v>41567</v>
      </c>
      <c r="B8" s="71" t="s">
        <v>6</v>
      </c>
      <c r="C8" s="72"/>
      <c r="D8" s="47">
        <v>801745.14170000004</v>
      </c>
      <c r="E8" s="47">
        <v>700141</v>
      </c>
      <c r="F8" s="48">
        <v>114.511954263498</v>
      </c>
      <c r="G8" s="47">
        <v>432020.57760000002</v>
      </c>
      <c r="H8" s="48">
        <v>85.580313362369793</v>
      </c>
      <c r="I8" s="47">
        <v>166393.9522</v>
      </c>
      <c r="J8" s="48">
        <v>20.753970750253899</v>
      </c>
      <c r="K8" s="47">
        <v>97149.682400000005</v>
      </c>
      <c r="L8" s="48">
        <v>22.487281263243201</v>
      </c>
      <c r="M8" s="48">
        <v>0.71275858128796099</v>
      </c>
      <c r="N8" s="47">
        <v>13210248.743899999</v>
      </c>
      <c r="O8" s="47">
        <v>179724129.15889999</v>
      </c>
      <c r="P8" s="47">
        <v>33574</v>
      </c>
      <c r="Q8" s="47">
        <v>37434</v>
      </c>
      <c r="R8" s="48">
        <v>-10.3114815408452</v>
      </c>
      <c r="S8" s="47">
        <v>23.879941076428199</v>
      </c>
      <c r="T8" s="47">
        <v>25.3083516883047</v>
      </c>
      <c r="U8" s="49">
        <v>-5.98163373730657</v>
      </c>
    </row>
    <row r="9" spans="1:23" ht="12" thickBot="1">
      <c r="A9" s="69"/>
      <c r="B9" s="71" t="s">
        <v>7</v>
      </c>
      <c r="C9" s="72"/>
      <c r="D9" s="47">
        <v>150851.51070000001</v>
      </c>
      <c r="E9" s="47">
        <v>157454</v>
      </c>
      <c r="F9" s="48">
        <v>95.806718597177607</v>
      </c>
      <c r="G9" s="47">
        <v>186320.55720000001</v>
      </c>
      <c r="H9" s="48">
        <v>-19.036571719741499</v>
      </c>
      <c r="I9" s="47">
        <v>27941.601600000002</v>
      </c>
      <c r="J9" s="48">
        <v>18.5225865291915</v>
      </c>
      <c r="K9" s="47">
        <v>20195.7608</v>
      </c>
      <c r="L9" s="48">
        <v>10.8392552617377</v>
      </c>
      <c r="M9" s="48">
        <v>0.38353795515344002</v>
      </c>
      <c r="N9" s="47">
        <v>2260979.0196000002</v>
      </c>
      <c r="O9" s="47">
        <v>34150256.814599998</v>
      </c>
      <c r="P9" s="47">
        <v>8502</v>
      </c>
      <c r="Q9" s="47">
        <v>10131</v>
      </c>
      <c r="R9" s="48">
        <v>-16.0793603790346</v>
      </c>
      <c r="S9" s="47">
        <v>17.743061714890601</v>
      </c>
      <c r="T9" s="47">
        <v>36.940430944625398</v>
      </c>
      <c r="U9" s="49">
        <v>-108.196485692341</v>
      </c>
    </row>
    <row r="10" spans="1:23" ht="12" thickBot="1">
      <c r="A10" s="69"/>
      <c r="B10" s="71" t="s">
        <v>8</v>
      </c>
      <c r="C10" s="72"/>
      <c r="D10" s="47">
        <v>162910.06690000001</v>
      </c>
      <c r="E10" s="47">
        <v>176520</v>
      </c>
      <c r="F10" s="48">
        <v>92.289863414910499</v>
      </c>
      <c r="G10" s="47">
        <v>89221.596999999994</v>
      </c>
      <c r="H10" s="48">
        <v>82.590395574291307</v>
      </c>
      <c r="I10" s="47">
        <v>40223.529399999999</v>
      </c>
      <c r="J10" s="48">
        <v>24.690634633825699</v>
      </c>
      <c r="K10" s="47">
        <v>26089.598600000001</v>
      </c>
      <c r="L10" s="48">
        <v>29.2413490424297</v>
      </c>
      <c r="M10" s="48">
        <v>0.54174581283132495</v>
      </c>
      <c r="N10" s="47">
        <v>2846559.2740000002</v>
      </c>
      <c r="O10" s="47">
        <v>46427750.941600002</v>
      </c>
      <c r="P10" s="47">
        <v>112324</v>
      </c>
      <c r="Q10" s="47">
        <v>124794</v>
      </c>
      <c r="R10" s="48">
        <v>-9.9924675865826895</v>
      </c>
      <c r="S10" s="47">
        <v>1.45035848883587</v>
      </c>
      <c r="T10" s="47">
        <v>1.5620334439155701</v>
      </c>
      <c r="U10" s="49">
        <v>-7.6998173857927297</v>
      </c>
    </row>
    <row r="11" spans="1:23" ht="12" thickBot="1">
      <c r="A11" s="69"/>
      <c r="B11" s="71" t="s">
        <v>9</v>
      </c>
      <c r="C11" s="72"/>
      <c r="D11" s="47">
        <v>67467.107600000003</v>
      </c>
      <c r="E11" s="47">
        <v>64746</v>
      </c>
      <c r="F11" s="48">
        <v>104.20274240879699</v>
      </c>
      <c r="G11" s="47">
        <v>33226.131000000001</v>
      </c>
      <c r="H11" s="48">
        <v>103.054359835035</v>
      </c>
      <c r="I11" s="47">
        <v>13822.1309</v>
      </c>
      <c r="J11" s="48">
        <v>20.487214276249802</v>
      </c>
      <c r="K11" s="47">
        <v>7895.9763999999996</v>
      </c>
      <c r="L11" s="48">
        <v>23.764357035731901</v>
      </c>
      <c r="M11" s="48">
        <v>0.75052839570290497</v>
      </c>
      <c r="N11" s="47">
        <v>953927.75060000003</v>
      </c>
      <c r="O11" s="47">
        <v>16347262.778200001</v>
      </c>
      <c r="P11" s="47">
        <v>3270</v>
      </c>
      <c r="Q11" s="47">
        <v>3426</v>
      </c>
      <c r="R11" s="48">
        <v>-4.5534150612959703</v>
      </c>
      <c r="S11" s="47">
        <v>20.632142996941901</v>
      </c>
      <c r="T11" s="47">
        <v>18.452907005253898</v>
      </c>
      <c r="U11" s="49">
        <v>10.5623346639802</v>
      </c>
    </row>
    <row r="12" spans="1:23" ht="12" thickBot="1">
      <c r="A12" s="69"/>
      <c r="B12" s="71" t="s">
        <v>10</v>
      </c>
      <c r="C12" s="72"/>
      <c r="D12" s="47">
        <v>371011.93680000002</v>
      </c>
      <c r="E12" s="47">
        <v>218096</v>
      </c>
      <c r="F12" s="48">
        <v>170.11404922602901</v>
      </c>
      <c r="G12" s="47">
        <v>183647.22760000001</v>
      </c>
      <c r="H12" s="48">
        <v>102.02425141320199</v>
      </c>
      <c r="I12" s="47">
        <v>3176.8508000000002</v>
      </c>
      <c r="J12" s="48">
        <v>0.85626646608746004</v>
      </c>
      <c r="K12" s="47">
        <v>19444.677299999999</v>
      </c>
      <c r="L12" s="48">
        <v>10.588059266733</v>
      </c>
      <c r="M12" s="48">
        <v>-0.83662105824713295</v>
      </c>
      <c r="N12" s="47">
        <v>5087218.0601000004</v>
      </c>
      <c r="O12" s="47">
        <v>60933436.525899999</v>
      </c>
      <c r="P12" s="47">
        <v>3101</v>
      </c>
      <c r="Q12" s="47">
        <v>3636</v>
      </c>
      <c r="R12" s="48">
        <v>-14.7139713971397</v>
      </c>
      <c r="S12" s="47">
        <v>119.64267552402499</v>
      </c>
      <c r="T12" s="47">
        <v>114.03153099559999</v>
      </c>
      <c r="U12" s="49">
        <v>4.6899189639889203</v>
      </c>
    </row>
    <row r="13" spans="1:23" ht="12" thickBot="1">
      <c r="A13" s="69"/>
      <c r="B13" s="71" t="s">
        <v>11</v>
      </c>
      <c r="C13" s="72"/>
      <c r="D13" s="47">
        <v>491776.30330000003</v>
      </c>
      <c r="E13" s="47">
        <v>364900</v>
      </c>
      <c r="F13" s="48">
        <v>134.770157111537</v>
      </c>
      <c r="G13" s="47">
        <v>217421.33859999999</v>
      </c>
      <c r="H13" s="48">
        <v>126.185850232825</v>
      </c>
      <c r="I13" s="47">
        <v>111244.242</v>
      </c>
      <c r="J13" s="48">
        <v>22.620903295565501</v>
      </c>
      <c r="K13" s="47">
        <v>55941.160199999998</v>
      </c>
      <c r="L13" s="48">
        <v>25.729378983779299</v>
      </c>
      <c r="M13" s="48">
        <v>0.98859375819666995</v>
      </c>
      <c r="N13" s="47">
        <v>6785625.8918000003</v>
      </c>
      <c r="O13" s="47">
        <v>93225727.345400006</v>
      </c>
      <c r="P13" s="47">
        <v>15750</v>
      </c>
      <c r="Q13" s="47">
        <v>24503</v>
      </c>
      <c r="R13" s="48">
        <v>-35.7221564706362</v>
      </c>
      <c r="S13" s="47">
        <v>31.223892273015899</v>
      </c>
      <c r="T13" s="47">
        <v>33.8610731828756</v>
      </c>
      <c r="U13" s="49">
        <v>-8.4460351284864998</v>
      </c>
    </row>
    <row r="14" spans="1:23" ht="12" thickBot="1">
      <c r="A14" s="69"/>
      <c r="B14" s="71" t="s">
        <v>12</v>
      </c>
      <c r="C14" s="72"/>
      <c r="D14" s="47">
        <v>248040.23009999999</v>
      </c>
      <c r="E14" s="47">
        <v>205764</v>
      </c>
      <c r="F14" s="48">
        <v>120.54597990902199</v>
      </c>
      <c r="G14" s="47">
        <v>120119.177</v>
      </c>
      <c r="H14" s="48">
        <v>106.495112849466</v>
      </c>
      <c r="I14" s="47">
        <v>49240.468699999998</v>
      </c>
      <c r="J14" s="48">
        <v>19.851807378241901</v>
      </c>
      <c r="K14" s="47">
        <v>23066.5605</v>
      </c>
      <c r="L14" s="48">
        <v>19.203062388614299</v>
      </c>
      <c r="M14" s="48">
        <v>1.13471222551797</v>
      </c>
      <c r="N14" s="47">
        <v>3764362.0622999999</v>
      </c>
      <c r="O14" s="47">
        <v>48600345.805699997</v>
      </c>
      <c r="P14" s="47">
        <v>3540</v>
      </c>
      <c r="Q14" s="47">
        <v>4402</v>
      </c>
      <c r="R14" s="48">
        <v>-19.582008178100899</v>
      </c>
      <c r="S14" s="47">
        <v>70.067861610169501</v>
      </c>
      <c r="T14" s="47">
        <v>73.784508927760101</v>
      </c>
      <c r="U14" s="49">
        <v>-5.3043538537947903</v>
      </c>
    </row>
    <row r="15" spans="1:23" ht="12" thickBot="1">
      <c r="A15" s="69"/>
      <c r="B15" s="71" t="s">
        <v>13</v>
      </c>
      <c r="C15" s="72"/>
      <c r="D15" s="47">
        <v>181479.07260000001</v>
      </c>
      <c r="E15" s="47">
        <v>121589</v>
      </c>
      <c r="F15" s="48">
        <v>149.256160178964</v>
      </c>
      <c r="G15" s="47">
        <v>67714.885999999999</v>
      </c>
      <c r="H15" s="48">
        <v>168.004693384554</v>
      </c>
      <c r="I15" s="47">
        <v>44518.9617</v>
      </c>
      <c r="J15" s="48">
        <v>24.5311820598316</v>
      </c>
      <c r="K15" s="47">
        <v>15546.497300000001</v>
      </c>
      <c r="L15" s="48">
        <v>22.958758728472201</v>
      </c>
      <c r="M15" s="48">
        <v>1.86360077391838</v>
      </c>
      <c r="N15" s="47">
        <v>2646567.9194</v>
      </c>
      <c r="O15" s="47">
        <v>30466992.353500001</v>
      </c>
      <c r="P15" s="47">
        <v>5842</v>
      </c>
      <c r="Q15" s="47">
        <v>8639</v>
      </c>
      <c r="R15" s="48">
        <v>-32.376432457460403</v>
      </c>
      <c r="S15" s="47">
        <v>31.064545121533701</v>
      </c>
      <c r="T15" s="47">
        <v>29.1796916541266</v>
      </c>
      <c r="U15" s="49">
        <v>6.0675392478240804</v>
      </c>
    </row>
    <row r="16" spans="1:23" ht="12" thickBot="1">
      <c r="A16" s="69"/>
      <c r="B16" s="71" t="s">
        <v>14</v>
      </c>
      <c r="C16" s="72"/>
      <c r="D16" s="47">
        <v>993125.61569999997</v>
      </c>
      <c r="E16" s="47">
        <v>1061479</v>
      </c>
      <c r="F16" s="48">
        <v>93.560552370795804</v>
      </c>
      <c r="G16" s="47">
        <v>651252.91399999999</v>
      </c>
      <c r="H16" s="48">
        <v>52.494613743870303</v>
      </c>
      <c r="I16" s="47">
        <v>52750.688000000002</v>
      </c>
      <c r="J16" s="48">
        <v>5.3115826604491501</v>
      </c>
      <c r="K16" s="47">
        <v>40291.075799999999</v>
      </c>
      <c r="L16" s="48">
        <v>6.18670180721832</v>
      </c>
      <c r="M16" s="48">
        <v>0.30923999800472002</v>
      </c>
      <c r="N16" s="47">
        <v>19292386.3484</v>
      </c>
      <c r="O16" s="47">
        <v>256897542.99180001</v>
      </c>
      <c r="P16" s="47">
        <v>62432</v>
      </c>
      <c r="Q16" s="47">
        <v>82298</v>
      </c>
      <c r="R16" s="48">
        <v>-24.139104230965501</v>
      </c>
      <c r="S16" s="47">
        <v>15.9073170121092</v>
      </c>
      <c r="T16" s="47">
        <v>31.494376653138598</v>
      </c>
      <c r="U16" s="49">
        <v>-97.986729183582796</v>
      </c>
    </row>
    <row r="17" spans="1:21" ht="12" thickBot="1">
      <c r="A17" s="69"/>
      <c r="B17" s="71" t="s">
        <v>15</v>
      </c>
      <c r="C17" s="72"/>
      <c r="D17" s="47">
        <v>910317.94759999996</v>
      </c>
      <c r="E17" s="47">
        <v>460338</v>
      </c>
      <c r="F17" s="48">
        <v>197.749902810544</v>
      </c>
      <c r="G17" s="47">
        <v>678287.97690000001</v>
      </c>
      <c r="H17" s="48">
        <v>34.208179800039197</v>
      </c>
      <c r="I17" s="47">
        <v>38494.270199999999</v>
      </c>
      <c r="J17" s="48">
        <v>4.2286621176137302</v>
      </c>
      <c r="K17" s="47">
        <v>41141.560400000002</v>
      </c>
      <c r="L17" s="48">
        <v>6.0655004660454903</v>
      </c>
      <c r="M17" s="48">
        <v>-6.4345887085021994E-2</v>
      </c>
      <c r="N17" s="47">
        <v>12766960.0144</v>
      </c>
      <c r="O17" s="47">
        <v>242396915.26100001</v>
      </c>
      <c r="P17" s="47">
        <v>11081</v>
      </c>
      <c r="Q17" s="47">
        <v>11866</v>
      </c>
      <c r="R17" s="48">
        <v>-6.6155401988875804</v>
      </c>
      <c r="S17" s="47">
        <v>82.151245158379197</v>
      </c>
      <c r="T17" s="47">
        <v>81.595965616045902</v>
      </c>
      <c r="U17" s="49">
        <v>0.67592346441350903</v>
      </c>
    </row>
    <row r="18" spans="1:21" ht="12" thickBot="1">
      <c r="A18" s="69"/>
      <c r="B18" s="71" t="s">
        <v>16</v>
      </c>
      <c r="C18" s="72"/>
      <c r="D18" s="47">
        <v>2243194.3908000002</v>
      </c>
      <c r="E18" s="47">
        <v>2334703</v>
      </c>
      <c r="F18" s="48">
        <v>96.080503207474393</v>
      </c>
      <c r="G18" s="47">
        <v>1285964.2267</v>
      </c>
      <c r="H18" s="48">
        <v>74.436764586866701</v>
      </c>
      <c r="I18" s="47">
        <v>317215.44030000002</v>
      </c>
      <c r="J18" s="48">
        <v>14.1412372285253</v>
      </c>
      <c r="K18" s="47">
        <v>225535.02799999999</v>
      </c>
      <c r="L18" s="48">
        <v>17.538203887580998</v>
      </c>
      <c r="M18" s="48">
        <v>0.40650187739352001</v>
      </c>
      <c r="N18" s="47">
        <v>36435173.630599998</v>
      </c>
      <c r="O18" s="47">
        <v>596335285.89989996</v>
      </c>
      <c r="P18" s="47">
        <v>120943</v>
      </c>
      <c r="Q18" s="47">
        <v>134947</v>
      </c>
      <c r="R18" s="48">
        <v>-10.3774074266193</v>
      </c>
      <c r="S18" s="47">
        <v>18.5475338862109</v>
      </c>
      <c r="T18" s="47">
        <v>18.416222606653001</v>
      </c>
      <c r="U18" s="49">
        <v>0.70797163851251199</v>
      </c>
    </row>
    <row r="19" spans="1:21" ht="12" thickBot="1">
      <c r="A19" s="69"/>
      <c r="B19" s="71" t="s">
        <v>17</v>
      </c>
      <c r="C19" s="72"/>
      <c r="D19" s="47">
        <v>846903.32169999997</v>
      </c>
      <c r="E19" s="47">
        <v>916611</v>
      </c>
      <c r="F19" s="48">
        <v>92.395064176624501</v>
      </c>
      <c r="G19" s="47">
        <v>504356.19809999998</v>
      </c>
      <c r="H19" s="48">
        <v>67.917698818897506</v>
      </c>
      <c r="I19" s="47">
        <v>71022.002600000007</v>
      </c>
      <c r="J19" s="48">
        <v>8.3860814782774291</v>
      </c>
      <c r="K19" s="47">
        <v>61927.989600000001</v>
      </c>
      <c r="L19" s="48">
        <v>12.2786217029341</v>
      </c>
      <c r="M19" s="48">
        <v>0.146848187043359</v>
      </c>
      <c r="N19" s="47">
        <v>15567544.6971</v>
      </c>
      <c r="O19" s="47">
        <v>202188632.91080001</v>
      </c>
      <c r="P19" s="47">
        <v>20267</v>
      </c>
      <c r="Q19" s="47">
        <v>25945</v>
      </c>
      <c r="R19" s="48">
        <v>-21.884756215070301</v>
      </c>
      <c r="S19" s="47">
        <v>41.787305555829697</v>
      </c>
      <c r="T19" s="47">
        <v>63.862484941221801</v>
      </c>
      <c r="U19" s="49">
        <v>-52.827477368452797</v>
      </c>
    </row>
    <row r="20" spans="1:21" ht="12" thickBot="1">
      <c r="A20" s="69"/>
      <c r="B20" s="71" t="s">
        <v>18</v>
      </c>
      <c r="C20" s="72"/>
      <c r="D20" s="47">
        <v>1395408.4875</v>
      </c>
      <c r="E20" s="47">
        <v>1472190</v>
      </c>
      <c r="F20" s="48">
        <v>94.784537831394104</v>
      </c>
      <c r="G20" s="47">
        <v>914793.40240000002</v>
      </c>
      <c r="H20" s="48">
        <v>52.538101372297398</v>
      </c>
      <c r="I20" s="47">
        <v>636.89300000000003</v>
      </c>
      <c r="J20" s="48">
        <v>4.5642047164343003E-2</v>
      </c>
      <c r="K20" s="47">
        <v>63075.297200000001</v>
      </c>
      <c r="L20" s="48">
        <v>6.8950319312009896</v>
      </c>
      <c r="M20" s="48">
        <v>-0.98990265558352397</v>
      </c>
      <c r="N20" s="47">
        <v>21640119.517200001</v>
      </c>
      <c r="O20" s="47">
        <v>302830286.6027</v>
      </c>
      <c r="P20" s="47">
        <v>48530</v>
      </c>
      <c r="Q20" s="47">
        <v>55957</v>
      </c>
      <c r="R20" s="48">
        <v>-13.272691530996999</v>
      </c>
      <c r="S20" s="47">
        <v>28.7535233360808</v>
      </c>
      <c r="T20" s="47">
        <v>28.7413811355148</v>
      </c>
      <c r="U20" s="49">
        <v>4.2228565953762003E-2</v>
      </c>
    </row>
    <row r="21" spans="1:21" ht="12" thickBot="1">
      <c r="A21" s="69"/>
      <c r="B21" s="71" t="s">
        <v>19</v>
      </c>
      <c r="C21" s="72"/>
      <c r="D21" s="47">
        <v>427814.64010000002</v>
      </c>
      <c r="E21" s="47">
        <v>506103</v>
      </c>
      <c r="F21" s="48">
        <v>84.5311409140037</v>
      </c>
      <c r="G21" s="47">
        <v>304614.57760000002</v>
      </c>
      <c r="H21" s="48">
        <v>40.444572111640099</v>
      </c>
      <c r="I21" s="47">
        <v>43244.414199999999</v>
      </c>
      <c r="J21" s="48">
        <v>10.108212797461</v>
      </c>
      <c r="K21" s="47">
        <v>40243.751100000001</v>
      </c>
      <c r="L21" s="48">
        <v>13.2113674326005</v>
      </c>
      <c r="M21" s="48">
        <v>7.4562211970345002E-2</v>
      </c>
      <c r="N21" s="47">
        <v>7546035.9458999997</v>
      </c>
      <c r="O21" s="47">
        <v>117483691.3855</v>
      </c>
      <c r="P21" s="47">
        <v>41112</v>
      </c>
      <c r="Q21" s="47">
        <v>47673</v>
      </c>
      <c r="R21" s="48">
        <v>-13.762507079478899</v>
      </c>
      <c r="S21" s="47">
        <v>10.4060770602257</v>
      </c>
      <c r="T21" s="47">
        <v>10.529769026493</v>
      </c>
      <c r="U21" s="49">
        <v>-1.1886512616751299</v>
      </c>
    </row>
    <row r="22" spans="1:21" ht="12" thickBot="1">
      <c r="A22" s="69"/>
      <c r="B22" s="71" t="s">
        <v>20</v>
      </c>
      <c r="C22" s="72"/>
      <c r="D22" s="47">
        <v>1282867.6052000001</v>
      </c>
      <c r="E22" s="47">
        <v>1318140</v>
      </c>
      <c r="F22" s="48">
        <v>97.324078261793105</v>
      </c>
      <c r="G22" s="47">
        <v>720483.43339999998</v>
      </c>
      <c r="H22" s="48">
        <v>78.056502860319597</v>
      </c>
      <c r="I22" s="47">
        <v>152799.87030000001</v>
      </c>
      <c r="J22" s="48">
        <v>11.9108058914761</v>
      </c>
      <c r="K22" s="47">
        <v>103093.1345</v>
      </c>
      <c r="L22" s="48">
        <v>14.3088834136682</v>
      </c>
      <c r="M22" s="48">
        <v>0.48215369569541999</v>
      </c>
      <c r="N22" s="47">
        <v>23208548.8818</v>
      </c>
      <c r="O22" s="47">
        <v>335534875.9914</v>
      </c>
      <c r="P22" s="47">
        <v>85673</v>
      </c>
      <c r="Q22" s="47">
        <v>94989</v>
      </c>
      <c r="R22" s="48">
        <v>-9.8074513891082091</v>
      </c>
      <c r="S22" s="47">
        <v>14.974001204580199</v>
      </c>
      <c r="T22" s="47">
        <v>15.001229828716999</v>
      </c>
      <c r="U22" s="49">
        <v>-0.181839334489134</v>
      </c>
    </row>
    <row r="23" spans="1:21" ht="12" thickBot="1">
      <c r="A23" s="69"/>
      <c r="B23" s="71" t="s">
        <v>21</v>
      </c>
      <c r="C23" s="72"/>
      <c r="D23" s="47">
        <v>3440321.9141000002</v>
      </c>
      <c r="E23" s="47">
        <v>3258896</v>
      </c>
      <c r="F23" s="48">
        <v>105.56709738819499</v>
      </c>
      <c r="G23" s="47">
        <v>1955155.7146999999</v>
      </c>
      <c r="H23" s="48">
        <v>75.961530236883704</v>
      </c>
      <c r="I23" s="47">
        <v>272032.9129</v>
      </c>
      <c r="J23" s="48">
        <v>7.9071935618898301</v>
      </c>
      <c r="K23" s="47">
        <v>259036.22140000001</v>
      </c>
      <c r="L23" s="48">
        <v>13.248879332342399</v>
      </c>
      <c r="M23" s="48">
        <v>5.0173259283036002E-2</v>
      </c>
      <c r="N23" s="47">
        <v>59471178.794500001</v>
      </c>
      <c r="O23" s="47">
        <v>740641891.34490001</v>
      </c>
      <c r="P23" s="47">
        <v>118094</v>
      </c>
      <c r="Q23" s="47">
        <v>145401</v>
      </c>
      <c r="R23" s="48">
        <v>-18.780476062750601</v>
      </c>
      <c r="S23" s="47">
        <v>29.1320635603841</v>
      </c>
      <c r="T23" s="47">
        <v>37.310838076766998</v>
      </c>
      <c r="U23" s="49">
        <v>-28.0748203759414</v>
      </c>
    </row>
    <row r="24" spans="1:21" ht="12" thickBot="1">
      <c r="A24" s="69"/>
      <c r="B24" s="71" t="s">
        <v>22</v>
      </c>
      <c r="C24" s="72"/>
      <c r="D24" s="47">
        <v>342993.43550000002</v>
      </c>
      <c r="E24" s="47">
        <v>409619</v>
      </c>
      <c r="F24" s="48">
        <v>83.734747533683702</v>
      </c>
      <c r="G24" s="47">
        <v>239138.7948</v>
      </c>
      <c r="H24" s="48">
        <v>43.428604207383898</v>
      </c>
      <c r="I24" s="47">
        <v>51790.775300000001</v>
      </c>
      <c r="J24" s="48">
        <v>15.099640383642299</v>
      </c>
      <c r="K24" s="47">
        <v>36394.902499999997</v>
      </c>
      <c r="L24" s="48">
        <v>15.219154437254</v>
      </c>
      <c r="M24" s="48">
        <v>0.42302277908286801</v>
      </c>
      <c r="N24" s="47">
        <v>6433351.1037999997</v>
      </c>
      <c r="O24" s="47">
        <v>90672407.487599999</v>
      </c>
      <c r="P24" s="47">
        <v>39301</v>
      </c>
      <c r="Q24" s="47">
        <v>43245</v>
      </c>
      <c r="R24" s="48">
        <v>-9.1201294947392704</v>
      </c>
      <c r="S24" s="47">
        <v>8.7273462634538603</v>
      </c>
      <c r="T24" s="47">
        <v>9.2090413388831092</v>
      </c>
      <c r="U24" s="49">
        <v>-5.5193762329148299</v>
      </c>
    </row>
    <row r="25" spans="1:21" ht="12" thickBot="1">
      <c r="A25" s="69"/>
      <c r="B25" s="71" t="s">
        <v>23</v>
      </c>
      <c r="C25" s="72"/>
      <c r="D25" s="47">
        <v>326105.60800000001</v>
      </c>
      <c r="E25" s="47">
        <v>363081</v>
      </c>
      <c r="F25" s="48">
        <v>89.816214012851106</v>
      </c>
      <c r="G25" s="47">
        <v>322463.36969999998</v>
      </c>
      <c r="H25" s="48">
        <v>1.1295045088031099</v>
      </c>
      <c r="I25" s="47">
        <v>26501.705999999998</v>
      </c>
      <c r="J25" s="48">
        <v>8.1267250086665204</v>
      </c>
      <c r="K25" s="47">
        <v>20280.243999999999</v>
      </c>
      <c r="L25" s="48">
        <v>6.2891620895940799</v>
      </c>
      <c r="M25" s="48">
        <v>0.306774514152788</v>
      </c>
      <c r="N25" s="47">
        <v>5330601.8147999998</v>
      </c>
      <c r="O25" s="47">
        <v>75888238.318100005</v>
      </c>
      <c r="P25" s="47">
        <v>21825</v>
      </c>
      <c r="Q25" s="47">
        <v>24598</v>
      </c>
      <c r="R25" s="48">
        <v>-11.273274249939</v>
      </c>
      <c r="S25" s="47">
        <v>14.941837709049301</v>
      </c>
      <c r="T25" s="47">
        <v>14.8999109155216</v>
      </c>
      <c r="U25" s="49">
        <v>0.28059997936047998</v>
      </c>
    </row>
    <row r="26" spans="1:21" ht="12" thickBot="1">
      <c r="A26" s="69"/>
      <c r="B26" s="71" t="s">
        <v>24</v>
      </c>
      <c r="C26" s="72"/>
      <c r="D26" s="47">
        <v>610808.10499999998</v>
      </c>
      <c r="E26" s="47">
        <v>847690</v>
      </c>
      <c r="F26" s="48">
        <v>72.055598744824195</v>
      </c>
      <c r="G26" s="47">
        <v>344658.56310000003</v>
      </c>
      <c r="H26" s="48">
        <v>77.221218444753603</v>
      </c>
      <c r="I26" s="47">
        <v>109442.7262</v>
      </c>
      <c r="J26" s="48">
        <v>17.917693839376899</v>
      </c>
      <c r="K26" s="47">
        <v>73154.935500000007</v>
      </c>
      <c r="L26" s="48">
        <v>21.225335254117802</v>
      </c>
      <c r="M26" s="48">
        <v>0.49604022547460203</v>
      </c>
      <c r="N26" s="47">
        <v>9884343.5336000007</v>
      </c>
      <c r="O26" s="47">
        <v>162962896.4797</v>
      </c>
      <c r="P26" s="47">
        <v>48205</v>
      </c>
      <c r="Q26" s="47">
        <v>55000</v>
      </c>
      <c r="R26" s="48">
        <v>-12.3545454545455</v>
      </c>
      <c r="S26" s="47">
        <v>12.6710528990769</v>
      </c>
      <c r="T26" s="47">
        <v>14.0621175981818</v>
      </c>
      <c r="U26" s="49">
        <v>-10.9782881516208</v>
      </c>
    </row>
    <row r="27" spans="1:21" ht="12" thickBot="1">
      <c r="A27" s="69"/>
      <c r="B27" s="71" t="s">
        <v>25</v>
      </c>
      <c r="C27" s="72"/>
      <c r="D27" s="47">
        <v>300911.2083</v>
      </c>
      <c r="E27" s="47">
        <v>352398</v>
      </c>
      <c r="F27" s="48">
        <v>85.389590264416896</v>
      </c>
      <c r="G27" s="47">
        <v>205627.9117</v>
      </c>
      <c r="H27" s="48">
        <v>46.337725171772</v>
      </c>
      <c r="I27" s="47">
        <v>83931.141799999998</v>
      </c>
      <c r="J27" s="48">
        <v>27.892328196802499</v>
      </c>
      <c r="K27" s="47">
        <v>58173.600100000003</v>
      </c>
      <c r="L27" s="48">
        <v>28.290711907278499</v>
      </c>
      <c r="M27" s="48">
        <v>0.44277028851099098</v>
      </c>
      <c r="N27" s="47">
        <v>4974220.6875</v>
      </c>
      <c r="O27" s="47">
        <v>76122662.125699997</v>
      </c>
      <c r="P27" s="47">
        <v>46412</v>
      </c>
      <c r="Q27" s="47">
        <v>49584</v>
      </c>
      <c r="R27" s="48">
        <v>-6.3972249112617003</v>
      </c>
      <c r="S27" s="47">
        <v>6.4834785895889002</v>
      </c>
      <c r="T27" s="47">
        <v>6.6129579642626704</v>
      </c>
      <c r="U27" s="49">
        <v>-1.99706643408499</v>
      </c>
    </row>
    <row r="28" spans="1:21" ht="12" thickBot="1">
      <c r="A28" s="69"/>
      <c r="B28" s="71" t="s">
        <v>26</v>
      </c>
      <c r="C28" s="72"/>
      <c r="D28" s="47">
        <v>1143384.5215</v>
      </c>
      <c r="E28" s="47">
        <v>1268162</v>
      </c>
      <c r="F28" s="48">
        <v>90.160761913698707</v>
      </c>
      <c r="G28" s="47">
        <v>891866.74159999995</v>
      </c>
      <c r="H28" s="48">
        <v>28.2012735948399</v>
      </c>
      <c r="I28" s="47">
        <v>61890.946600000003</v>
      </c>
      <c r="J28" s="48">
        <v>5.4129599829465596</v>
      </c>
      <c r="K28" s="47">
        <v>105925.3263</v>
      </c>
      <c r="L28" s="48">
        <v>11.8768108910498</v>
      </c>
      <c r="M28" s="48">
        <v>-0.41571153224759999</v>
      </c>
      <c r="N28" s="47">
        <v>18960065.626400001</v>
      </c>
      <c r="O28" s="47">
        <v>262897836.94690001</v>
      </c>
      <c r="P28" s="47">
        <v>55784</v>
      </c>
      <c r="Q28" s="47">
        <v>61033</v>
      </c>
      <c r="R28" s="48">
        <v>-8.6002654301771102</v>
      </c>
      <c r="S28" s="47">
        <v>20.4966392065825</v>
      </c>
      <c r="T28" s="47">
        <v>20.2474354332902</v>
      </c>
      <c r="U28" s="49">
        <v>1.2158274865487</v>
      </c>
    </row>
    <row r="29" spans="1:21" ht="12" thickBot="1">
      <c r="A29" s="69"/>
      <c r="B29" s="71" t="s">
        <v>27</v>
      </c>
      <c r="C29" s="72"/>
      <c r="D29" s="47">
        <v>699250.05669999996</v>
      </c>
      <c r="E29" s="47">
        <v>725184</v>
      </c>
      <c r="F29" s="48">
        <v>96.423811984268795</v>
      </c>
      <c r="G29" s="47">
        <v>480515.8934</v>
      </c>
      <c r="H29" s="48">
        <v>45.520692718881101</v>
      </c>
      <c r="I29" s="47">
        <v>105155.5393</v>
      </c>
      <c r="J29" s="48">
        <v>15.038331179587599</v>
      </c>
      <c r="K29" s="47">
        <v>94737.751399999994</v>
      </c>
      <c r="L29" s="48">
        <v>19.715841390731399</v>
      </c>
      <c r="M29" s="48">
        <v>0.109964483493114</v>
      </c>
      <c r="N29" s="47">
        <v>12687776.689999999</v>
      </c>
      <c r="O29" s="47">
        <v>186286872.8504</v>
      </c>
      <c r="P29" s="47">
        <v>104690</v>
      </c>
      <c r="Q29" s="47">
        <v>116664</v>
      </c>
      <c r="R29" s="48">
        <v>-10.2636631694439</v>
      </c>
      <c r="S29" s="47">
        <v>6.6792440223517104</v>
      </c>
      <c r="T29" s="47">
        <v>6.5873621219913598</v>
      </c>
      <c r="U29" s="49">
        <v>1.3756332311391599</v>
      </c>
    </row>
    <row r="30" spans="1:21" ht="12" thickBot="1">
      <c r="A30" s="69"/>
      <c r="B30" s="71" t="s">
        <v>28</v>
      </c>
      <c r="C30" s="72"/>
      <c r="D30" s="47">
        <v>1106244.0667999999</v>
      </c>
      <c r="E30" s="47">
        <v>1486528</v>
      </c>
      <c r="F30" s="48">
        <v>74.417977111766504</v>
      </c>
      <c r="G30" s="47">
        <v>946164.36789999995</v>
      </c>
      <c r="H30" s="48">
        <v>16.918804420345602</v>
      </c>
      <c r="I30" s="47">
        <v>154944.7984</v>
      </c>
      <c r="J30" s="48">
        <v>14.006384580954601</v>
      </c>
      <c r="K30" s="47">
        <v>127583.8584</v>
      </c>
      <c r="L30" s="48">
        <v>13.484322886008799</v>
      </c>
      <c r="M30" s="48">
        <v>0.214454558304846</v>
      </c>
      <c r="N30" s="47">
        <v>22699227.4483</v>
      </c>
      <c r="O30" s="47">
        <v>341927909.3276</v>
      </c>
      <c r="P30" s="47">
        <v>86069</v>
      </c>
      <c r="Q30" s="47">
        <v>95445</v>
      </c>
      <c r="R30" s="48">
        <v>-9.8234585363298201</v>
      </c>
      <c r="S30" s="47">
        <v>12.852990818994099</v>
      </c>
      <c r="T30" s="47">
        <v>12.9132377369165</v>
      </c>
      <c r="U30" s="49">
        <v>-0.46873851207807299</v>
      </c>
    </row>
    <row r="31" spans="1:21" ht="12" thickBot="1">
      <c r="A31" s="69"/>
      <c r="B31" s="71" t="s">
        <v>29</v>
      </c>
      <c r="C31" s="72"/>
      <c r="D31" s="47">
        <v>1093970.1532999999</v>
      </c>
      <c r="E31" s="47">
        <v>1544393</v>
      </c>
      <c r="F31" s="48">
        <v>70.834959320587402</v>
      </c>
      <c r="G31" s="47">
        <v>1075707.8583</v>
      </c>
      <c r="H31" s="48">
        <v>1.69770025003451</v>
      </c>
      <c r="I31" s="47">
        <v>17794.195400000001</v>
      </c>
      <c r="J31" s="48">
        <v>1.62657046413224</v>
      </c>
      <c r="K31" s="47">
        <v>39676.947500000002</v>
      </c>
      <c r="L31" s="48">
        <v>3.6884500930116499</v>
      </c>
      <c r="M31" s="48">
        <v>-0.55152307520632704</v>
      </c>
      <c r="N31" s="47">
        <v>23294740.539000001</v>
      </c>
      <c r="O31" s="47">
        <v>281410713.48339999</v>
      </c>
      <c r="P31" s="47">
        <v>37163</v>
      </c>
      <c r="Q31" s="47">
        <v>110557</v>
      </c>
      <c r="R31" s="48">
        <v>-66.385665312915506</v>
      </c>
      <c r="S31" s="47">
        <v>29.4370786346635</v>
      </c>
      <c r="T31" s="47">
        <v>49.9332631710339</v>
      </c>
      <c r="U31" s="49">
        <v>-69.627101217290104</v>
      </c>
    </row>
    <row r="32" spans="1:21" ht="12" thickBot="1">
      <c r="A32" s="69"/>
      <c r="B32" s="71" t="s">
        <v>30</v>
      </c>
      <c r="C32" s="72"/>
      <c r="D32" s="47">
        <v>158875.7427</v>
      </c>
      <c r="E32" s="47">
        <v>173083</v>
      </c>
      <c r="F32" s="48">
        <v>91.791650653154903</v>
      </c>
      <c r="G32" s="47">
        <v>104392.93799999999</v>
      </c>
      <c r="H32" s="48">
        <v>52.190124872239899</v>
      </c>
      <c r="I32" s="47">
        <v>38710.584699999999</v>
      </c>
      <c r="J32" s="48">
        <v>24.365321000006901</v>
      </c>
      <c r="K32" s="47">
        <v>29636.938399999999</v>
      </c>
      <c r="L32" s="48">
        <v>28.389792420632901</v>
      </c>
      <c r="M32" s="48">
        <v>0.306160041821324</v>
      </c>
      <c r="N32" s="47">
        <v>2703678.1735</v>
      </c>
      <c r="O32" s="47">
        <v>42022950.377099998</v>
      </c>
      <c r="P32" s="47">
        <v>32596</v>
      </c>
      <c r="Q32" s="47">
        <v>34054</v>
      </c>
      <c r="R32" s="48">
        <v>-4.2814353673577203</v>
      </c>
      <c r="S32" s="47">
        <v>4.87408708737268</v>
      </c>
      <c r="T32" s="47">
        <v>4.9058546103247798</v>
      </c>
      <c r="U32" s="49">
        <v>-0.65176354838621298</v>
      </c>
    </row>
    <row r="33" spans="1:21" ht="12" thickBot="1">
      <c r="A33" s="69"/>
      <c r="B33" s="71" t="s">
        <v>31</v>
      </c>
      <c r="C33" s="72"/>
      <c r="D33" s="47">
        <v>80.512900000000002</v>
      </c>
      <c r="E33" s="50"/>
      <c r="F33" s="50"/>
      <c r="G33" s="47">
        <v>71.933999999999997</v>
      </c>
      <c r="H33" s="48">
        <v>11.926071120749601</v>
      </c>
      <c r="I33" s="47">
        <v>13.7844</v>
      </c>
      <c r="J33" s="48">
        <v>17.1207346897205</v>
      </c>
      <c r="K33" s="47">
        <v>39.046199999999999</v>
      </c>
      <c r="L33" s="48">
        <v>54.280590541329502</v>
      </c>
      <c r="M33" s="48">
        <v>-0.646972048496397</v>
      </c>
      <c r="N33" s="47">
        <v>876.37980000000005</v>
      </c>
      <c r="O33" s="47">
        <v>29067.936399999999</v>
      </c>
      <c r="P33" s="47">
        <v>11</v>
      </c>
      <c r="Q33" s="47">
        <v>15</v>
      </c>
      <c r="R33" s="48">
        <v>-26.6666666666667</v>
      </c>
      <c r="S33" s="47">
        <v>7.3193545454545497</v>
      </c>
      <c r="T33" s="47">
        <v>6.5042933333333304</v>
      </c>
      <c r="U33" s="49">
        <v>11.135697923355499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224747.59400000001</v>
      </c>
      <c r="E35" s="47">
        <v>275915</v>
      </c>
      <c r="F35" s="48">
        <v>81.455373575195296</v>
      </c>
      <c r="G35" s="47">
        <v>222911.7162</v>
      </c>
      <c r="H35" s="48">
        <v>0.823589639565103</v>
      </c>
      <c r="I35" s="47">
        <v>23378.072199999999</v>
      </c>
      <c r="J35" s="48">
        <v>10.4019232348267</v>
      </c>
      <c r="K35" s="47">
        <v>33162.093800000002</v>
      </c>
      <c r="L35" s="48">
        <v>14.876783672620601</v>
      </c>
      <c r="M35" s="48">
        <v>-0.29503630437231299</v>
      </c>
      <c r="N35" s="47">
        <v>3665830.6349999998</v>
      </c>
      <c r="O35" s="47">
        <v>44006767.916599996</v>
      </c>
      <c r="P35" s="47">
        <v>17702</v>
      </c>
      <c r="Q35" s="47">
        <v>21454</v>
      </c>
      <c r="R35" s="48">
        <v>-17.488580218141099</v>
      </c>
      <c r="S35" s="47">
        <v>12.6961695853576</v>
      </c>
      <c r="T35" s="47">
        <v>12.866156945091801</v>
      </c>
      <c r="U35" s="49">
        <v>-1.3388869658001801</v>
      </c>
    </row>
    <row r="36" spans="1:21" ht="12" thickBot="1">
      <c r="A36" s="69"/>
      <c r="B36" s="71" t="s">
        <v>41</v>
      </c>
      <c r="C36" s="72"/>
      <c r="D36" s="50"/>
      <c r="E36" s="47">
        <v>835386</v>
      </c>
      <c r="F36" s="50"/>
      <c r="G36" s="47">
        <v>8677.65</v>
      </c>
      <c r="H36" s="50"/>
      <c r="I36" s="50"/>
      <c r="J36" s="50"/>
      <c r="K36" s="47">
        <v>357.4359</v>
      </c>
      <c r="L36" s="48">
        <v>4.1190402931669299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376551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446128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361225.64059999998</v>
      </c>
      <c r="E39" s="47">
        <v>640562</v>
      </c>
      <c r="F39" s="48">
        <v>56.391987130051398</v>
      </c>
      <c r="G39" s="47">
        <v>292842.67499999999</v>
      </c>
      <c r="H39" s="48">
        <v>23.351434554407099</v>
      </c>
      <c r="I39" s="47">
        <v>21662.939699999999</v>
      </c>
      <c r="J39" s="48">
        <v>5.9970658959916596</v>
      </c>
      <c r="K39" s="47">
        <v>16615.358199999999</v>
      </c>
      <c r="L39" s="48">
        <v>5.67381724675203</v>
      </c>
      <c r="M39" s="48">
        <v>0.30379011028483199</v>
      </c>
      <c r="N39" s="47">
        <v>7891763.8815000001</v>
      </c>
      <c r="O39" s="47">
        <v>109841356.779</v>
      </c>
      <c r="P39" s="47">
        <v>575</v>
      </c>
      <c r="Q39" s="47">
        <v>666</v>
      </c>
      <c r="R39" s="48">
        <v>-13.6636636636637</v>
      </c>
      <c r="S39" s="47">
        <v>628.21850539130401</v>
      </c>
      <c r="T39" s="47">
        <v>732.05641561561595</v>
      </c>
      <c r="U39" s="49">
        <v>-16.5289480225726</v>
      </c>
    </row>
    <row r="40" spans="1:21" ht="12" thickBot="1">
      <c r="A40" s="69"/>
      <c r="B40" s="71" t="s">
        <v>34</v>
      </c>
      <c r="C40" s="72"/>
      <c r="D40" s="47">
        <v>617799.19400000002</v>
      </c>
      <c r="E40" s="47">
        <v>644255</v>
      </c>
      <c r="F40" s="48">
        <v>95.893581578722703</v>
      </c>
      <c r="G40" s="47">
        <v>313906.78850000002</v>
      </c>
      <c r="H40" s="48">
        <v>96.809759021825002</v>
      </c>
      <c r="I40" s="47">
        <v>41405.510699999999</v>
      </c>
      <c r="J40" s="48">
        <v>6.7020985300929299</v>
      </c>
      <c r="K40" s="47">
        <v>30853.7585</v>
      </c>
      <c r="L40" s="48">
        <v>9.8289554830701</v>
      </c>
      <c r="M40" s="48">
        <v>0.34199244153674202</v>
      </c>
      <c r="N40" s="47">
        <v>12792130.524700001</v>
      </c>
      <c r="O40" s="47">
        <v>147101867.41370001</v>
      </c>
      <c r="P40" s="47">
        <v>2849</v>
      </c>
      <c r="Q40" s="47">
        <v>2877</v>
      </c>
      <c r="R40" s="48">
        <v>-0.97323600973235902</v>
      </c>
      <c r="S40" s="47">
        <v>216.84773394173399</v>
      </c>
      <c r="T40" s="47">
        <v>185.94148293361101</v>
      </c>
      <c r="U40" s="49">
        <v>14.252512786887999</v>
      </c>
    </row>
    <row r="41" spans="1:21" ht="12" thickBot="1">
      <c r="A41" s="69"/>
      <c r="B41" s="71" t="s">
        <v>44</v>
      </c>
      <c r="C41" s="72"/>
      <c r="D41" s="50"/>
      <c r="E41" s="47">
        <v>435498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185885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41812.083599999998</v>
      </c>
      <c r="E43" s="53"/>
      <c r="F43" s="53"/>
      <c r="G43" s="52">
        <v>27951.49</v>
      </c>
      <c r="H43" s="54">
        <v>49.588031264165203</v>
      </c>
      <c r="I43" s="52">
        <v>3462.3874000000001</v>
      </c>
      <c r="J43" s="54">
        <v>8.2808296116580102</v>
      </c>
      <c r="K43" s="52">
        <v>2216.0583000000001</v>
      </c>
      <c r="L43" s="54">
        <v>7.9282295863297501</v>
      </c>
      <c r="M43" s="54">
        <v>0.56240808285594301</v>
      </c>
      <c r="N43" s="52">
        <v>711188.20449999999</v>
      </c>
      <c r="O43" s="52">
        <v>14682022.360300001</v>
      </c>
      <c r="P43" s="52">
        <v>76</v>
      </c>
      <c r="Q43" s="52">
        <v>74</v>
      </c>
      <c r="R43" s="54">
        <v>2.7027027027027</v>
      </c>
      <c r="S43" s="52">
        <v>550.15899473684203</v>
      </c>
      <c r="T43" s="52">
        <v>364.40310135135098</v>
      </c>
      <c r="U43" s="55">
        <v>33.764038243952299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68993</v>
      </c>
      <c r="D2" s="32">
        <v>801745.86833931599</v>
      </c>
      <c r="E2" s="32">
        <v>635351.19035213697</v>
      </c>
      <c r="F2" s="32">
        <v>166394.67798717899</v>
      </c>
      <c r="G2" s="32">
        <v>635351.19035213697</v>
      </c>
      <c r="H2" s="32">
        <v>0.20754042466329001</v>
      </c>
    </row>
    <row r="3" spans="1:8" ht="14.25">
      <c r="A3" s="32">
        <v>2</v>
      </c>
      <c r="B3" s="33">
        <v>13</v>
      </c>
      <c r="C3" s="32">
        <v>24516.416000000001</v>
      </c>
      <c r="D3" s="32">
        <v>150851.53549115799</v>
      </c>
      <c r="E3" s="32">
        <v>122909.908187694</v>
      </c>
      <c r="F3" s="32">
        <v>27941.6273034642</v>
      </c>
      <c r="G3" s="32">
        <v>122909.908187694</v>
      </c>
      <c r="H3" s="32">
        <v>0.18522600524077501</v>
      </c>
    </row>
    <row r="4" spans="1:8" ht="14.25">
      <c r="A4" s="32">
        <v>3</v>
      </c>
      <c r="B4" s="33">
        <v>14</v>
      </c>
      <c r="C4" s="32">
        <v>133858</v>
      </c>
      <c r="D4" s="32">
        <v>162912.712379487</v>
      </c>
      <c r="E4" s="32">
        <v>122686.536677778</v>
      </c>
      <c r="F4" s="32">
        <v>40226.175701709399</v>
      </c>
      <c r="G4" s="32">
        <v>122686.536677778</v>
      </c>
      <c r="H4" s="32">
        <v>0.24691858059552099</v>
      </c>
    </row>
    <row r="5" spans="1:8" ht="14.25">
      <c r="A5" s="32">
        <v>4</v>
      </c>
      <c r="B5" s="33">
        <v>15</v>
      </c>
      <c r="C5" s="32">
        <v>4345</v>
      </c>
      <c r="D5" s="32">
        <v>67467.146312820507</v>
      </c>
      <c r="E5" s="32">
        <v>53644.976607692297</v>
      </c>
      <c r="F5" s="32">
        <v>13822.169705128201</v>
      </c>
      <c r="G5" s="32">
        <v>53644.976607692297</v>
      </c>
      <c r="H5" s="32">
        <v>0.204872600377076</v>
      </c>
    </row>
    <row r="6" spans="1:8" ht="14.25">
      <c r="A6" s="32">
        <v>5</v>
      </c>
      <c r="B6" s="33">
        <v>16</v>
      </c>
      <c r="C6" s="32">
        <v>4456</v>
      </c>
      <c r="D6" s="32">
        <v>371011.93578034203</v>
      </c>
      <c r="E6" s="32">
        <v>367835.08722136798</v>
      </c>
      <c r="F6" s="32">
        <v>3176.84855897436</v>
      </c>
      <c r="G6" s="32">
        <v>367835.08722136798</v>
      </c>
      <c r="H6" s="32">
        <v>8.5626586441014604E-3</v>
      </c>
    </row>
    <row r="7" spans="1:8" ht="14.25">
      <c r="A7" s="32">
        <v>6</v>
      </c>
      <c r="B7" s="33">
        <v>17</v>
      </c>
      <c r="C7" s="32">
        <v>26445.21</v>
      </c>
      <c r="D7" s="32">
        <v>491776.51045555598</v>
      </c>
      <c r="E7" s="32">
        <v>380532.06133418798</v>
      </c>
      <c r="F7" s="32">
        <v>111244.449121368</v>
      </c>
      <c r="G7" s="32">
        <v>380532.06133418798</v>
      </c>
      <c r="H7" s="32">
        <v>0.226209358837242</v>
      </c>
    </row>
    <row r="8" spans="1:8" ht="14.25">
      <c r="A8" s="32">
        <v>7</v>
      </c>
      <c r="B8" s="33">
        <v>18</v>
      </c>
      <c r="C8" s="32">
        <v>48199</v>
      </c>
      <c r="D8" s="32">
        <v>248040.20245042699</v>
      </c>
      <c r="E8" s="32">
        <v>198799.76322734999</v>
      </c>
      <c r="F8" s="32">
        <v>49240.439223076901</v>
      </c>
      <c r="G8" s="32">
        <v>198799.76322734999</v>
      </c>
      <c r="H8" s="32">
        <v>0.19851797707235799</v>
      </c>
    </row>
    <row r="9" spans="1:8" ht="14.25">
      <c r="A9" s="32">
        <v>8</v>
      </c>
      <c r="B9" s="33">
        <v>19</v>
      </c>
      <c r="C9" s="32">
        <v>22385</v>
      </c>
      <c r="D9" s="32">
        <v>181479.19564871801</v>
      </c>
      <c r="E9" s="32">
        <v>136960.10942136799</v>
      </c>
      <c r="F9" s="32">
        <v>44519.086227350403</v>
      </c>
      <c r="G9" s="32">
        <v>136960.10942136799</v>
      </c>
      <c r="H9" s="32">
        <v>0.245312340448788</v>
      </c>
    </row>
    <row r="10" spans="1:8" ht="14.25">
      <c r="A10" s="32">
        <v>9</v>
      </c>
      <c r="B10" s="33">
        <v>21</v>
      </c>
      <c r="C10" s="32">
        <v>270051</v>
      </c>
      <c r="D10" s="32">
        <v>993125.42760000005</v>
      </c>
      <c r="E10" s="32">
        <v>940374.9277</v>
      </c>
      <c r="F10" s="32">
        <v>52750.499900000003</v>
      </c>
      <c r="G10" s="32">
        <v>940374.9277</v>
      </c>
      <c r="H10" s="32">
        <v>5.3115647262680199E-2</v>
      </c>
    </row>
    <row r="11" spans="1:8" ht="14.25">
      <c r="A11" s="32">
        <v>10</v>
      </c>
      <c r="B11" s="33">
        <v>22</v>
      </c>
      <c r="C11" s="32">
        <v>61936</v>
      </c>
      <c r="D11" s="32">
        <v>910317.98794017104</v>
      </c>
      <c r="E11" s="32">
        <v>871823.67836581205</v>
      </c>
      <c r="F11" s="32">
        <v>38494.309574359002</v>
      </c>
      <c r="G11" s="32">
        <v>871823.67836581205</v>
      </c>
      <c r="H11" s="32">
        <v>4.22866625556442E-2</v>
      </c>
    </row>
    <row r="12" spans="1:8" ht="14.25">
      <c r="A12" s="32">
        <v>11</v>
      </c>
      <c r="B12" s="33">
        <v>23</v>
      </c>
      <c r="C12" s="32">
        <v>296272.31699999998</v>
      </c>
      <c r="D12" s="32">
        <v>2243194.79475385</v>
      </c>
      <c r="E12" s="32">
        <v>1925978.9615076899</v>
      </c>
      <c r="F12" s="32">
        <v>317215.83324615401</v>
      </c>
      <c r="G12" s="32">
        <v>1925978.9615076899</v>
      </c>
      <c r="H12" s="32">
        <v>0.141412521992306</v>
      </c>
    </row>
    <row r="13" spans="1:8" ht="14.25">
      <c r="A13" s="32">
        <v>12</v>
      </c>
      <c r="B13" s="33">
        <v>24</v>
      </c>
      <c r="C13" s="32">
        <v>35511.279999999999</v>
      </c>
      <c r="D13" s="32">
        <v>846903.36907777796</v>
      </c>
      <c r="E13" s="32">
        <v>775881.31875213701</v>
      </c>
      <c r="F13" s="32">
        <v>71022.050325641001</v>
      </c>
      <c r="G13" s="32">
        <v>775881.31875213701</v>
      </c>
      <c r="H13" s="32">
        <v>8.3860866444514695E-2</v>
      </c>
    </row>
    <row r="14" spans="1:8" ht="14.25">
      <c r="A14" s="32">
        <v>13</v>
      </c>
      <c r="B14" s="33">
        <v>25</v>
      </c>
      <c r="C14" s="32">
        <v>97911</v>
      </c>
      <c r="D14" s="32">
        <v>1395408.6339</v>
      </c>
      <c r="E14" s="32">
        <v>1394771.5944999999</v>
      </c>
      <c r="F14" s="32">
        <v>637.0394</v>
      </c>
      <c r="G14" s="32">
        <v>1394771.5944999999</v>
      </c>
      <c r="H14" s="32">
        <v>4.5652533926176999E-4</v>
      </c>
    </row>
    <row r="15" spans="1:8" ht="14.25">
      <c r="A15" s="32">
        <v>14</v>
      </c>
      <c r="B15" s="33">
        <v>26</v>
      </c>
      <c r="C15" s="32">
        <v>89710</v>
      </c>
      <c r="D15" s="32">
        <v>427814.44706637203</v>
      </c>
      <c r="E15" s="32">
        <v>384570.22592477902</v>
      </c>
      <c r="F15" s="32">
        <v>43244.221141592898</v>
      </c>
      <c r="G15" s="32">
        <v>384570.22592477902</v>
      </c>
      <c r="H15" s="32">
        <v>0.101081722317068</v>
      </c>
    </row>
    <row r="16" spans="1:8" ht="14.25">
      <c r="A16" s="32">
        <v>15</v>
      </c>
      <c r="B16" s="33">
        <v>27</v>
      </c>
      <c r="C16" s="32">
        <v>213607.21299999999</v>
      </c>
      <c r="D16" s="32">
        <v>1282867.72972762</v>
      </c>
      <c r="E16" s="32">
        <v>1130067.73607822</v>
      </c>
      <c r="F16" s="32">
        <v>152799.993649399</v>
      </c>
      <c r="G16" s="32">
        <v>1130067.73607822</v>
      </c>
      <c r="H16" s="32">
        <v>0.119108143504274</v>
      </c>
    </row>
    <row r="17" spans="1:8" ht="14.25">
      <c r="A17" s="32">
        <v>16</v>
      </c>
      <c r="B17" s="33">
        <v>29</v>
      </c>
      <c r="C17" s="32">
        <v>282908</v>
      </c>
      <c r="D17" s="32">
        <v>3440323.6671880302</v>
      </c>
      <c r="E17" s="32">
        <v>3168289.04049573</v>
      </c>
      <c r="F17" s="32">
        <v>272034.626692308</v>
      </c>
      <c r="G17" s="32">
        <v>3168289.04049573</v>
      </c>
      <c r="H17" s="32">
        <v>7.9072393474726901E-2</v>
      </c>
    </row>
    <row r="18" spans="1:8" ht="14.25">
      <c r="A18" s="32">
        <v>17</v>
      </c>
      <c r="B18" s="33">
        <v>31</v>
      </c>
      <c r="C18" s="32">
        <v>53959.514999999999</v>
      </c>
      <c r="D18" s="32">
        <v>342993.44585187198</v>
      </c>
      <c r="E18" s="32">
        <v>291202.64368648198</v>
      </c>
      <c r="F18" s="32">
        <v>51790.802165390101</v>
      </c>
      <c r="G18" s="32">
        <v>291202.64368648198</v>
      </c>
      <c r="H18" s="32">
        <v>0.15099647760545501</v>
      </c>
    </row>
    <row r="19" spans="1:8" ht="14.25">
      <c r="A19" s="32">
        <v>18</v>
      </c>
      <c r="B19" s="33">
        <v>32</v>
      </c>
      <c r="C19" s="32">
        <v>20292.117999999999</v>
      </c>
      <c r="D19" s="32">
        <v>326105.59825478401</v>
      </c>
      <c r="E19" s="32">
        <v>299603.903838653</v>
      </c>
      <c r="F19" s="32">
        <v>26501.6944161311</v>
      </c>
      <c r="G19" s="32">
        <v>299603.903838653</v>
      </c>
      <c r="H19" s="32">
        <v>8.1267216993390901E-2</v>
      </c>
    </row>
    <row r="20" spans="1:8" ht="14.25">
      <c r="A20" s="32">
        <v>19</v>
      </c>
      <c r="B20" s="33">
        <v>33</v>
      </c>
      <c r="C20" s="32">
        <v>58523.775000000001</v>
      </c>
      <c r="D20" s="32">
        <v>610808.11350852402</v>
      </c>
      <c r="E20" s="32">
        <v>501365.40017680801</v>
      </c>
      <c r="F20" s="32">
        <v>109442.713331716</v>
      </c>
      <c r="G20" s="32">
        <v>501365.40017680801</v>
      </c>
      <c r="H20" s="32">
        <v>0.17917691483020701</v>
      </c>
    </row>
    <row r="21" spans="1:8" ht="14.25">
      <c r="A21" s="32">
        <v>20</v>
      </c>
      <c r="B21" s="33">
        <v>34</v>
      </c>
      <c r="C21" s="32">
        <v>59764.44</v>
      </c>
      <c r="D21" s="32">
        <v>300911.08025282499</v>
      </c>
      <c r="E21" s="32">
        <v>216980.07747515399</v>
      </c>
      <c r="F21" s="32">
        <v>83931.002777671398</v>
      </c>
      <c r="G21" s="32">
        <v>216980.07747515399</v>
      </c>
      <c r="H21" s="32">
        <v>0.27892293865401302</v>
      </c>
    </row>
    <row r="22" spans="1:8" ht="14.25">
      <c r="A22" s="32">
        <v>21</v>
      </c>
      <c r="B22" s="33">
        <v>35</v>
      </c>
      <c r="C22" s="32">
        <v>46379.095000000001</v>
      </c>
      <c r="D22" s="32">
        <v>1143384.52192124</v>
      </c>
      <c r="E22" s="32">
        <v>1081493.5615276501</v>
      </c>
      <c r="F22" s="32">
        <v>61890.960393586298</v>
      </c>
      <c r="G22" s="32">
        <v>1081493.5615276501</v>
      </c>
      <c r="H22" s="32">
        <v>5.4129611873344599E-2</v>
      </c>
    </row>
    <row r="23" spans="1:8" ht="14.25">
      <c r="A23" s="32">
        <v>22</v>
      </c>
      <c r="B23" s="33">
        <v>36</v>
      </c>
      <c r="C23" s="32">
        <v>131497.45199999999</v>
      </c>
      <c r="D23" s="32">
        <v>699250.05799911497</v>
      </c>
      <c r="E23" s="32">
        <v>594094.522566951</v>
      </c>
      <c r="F23" s="32">
        <v>105155.535432164</v>
      </c>
      <c r="G23" s="32">
        <v>594094.522566951</v>
      </c>
      <c r="H23" s="32">
        <v>0.15038330598507699</v>
      </c>
    </row>
    <row r="24" spans="1:8" ht="14.25">
      <c r="A24" s="32">
        <v>23</v>
      </c>
      <c r="B24" s="33">
        <v>37</v>
      </c>
      <c r="C24" s="32">
        <v>143319.47099999999</v>
      </c>
      <c r="D24" s="32">
        <v>1106244.05710088</v>
      </c>
      <c r="E24" s="32">
        <v>951299.22912733804</v>
      </c>
      <c r="F24" s="32">
        <v>154944.82797354701</v>
      </c>
      <c r="G24" s="32">
        <v>951299.22912733804</v>
      </c>
      <c r="H24" s="32">
        <v>0.14006387377086399</v>
      </c>
    </row>
    <row r="25" spans="1:8" ht="14.25">
      <c r="A25" s="32">
        <v>24</v>
      </c>
      <c r="B25" s="33">
        <v>38</v>
      </c>
      <c r="C25" s="32">
        <v>244302.27799999999</v>
      </c>
      <c r="D25" s="32">
        <v>1093970.0533026501</v>
      </c>
      <c r="E25" s="32">
        <v>1076176.61861239</v>
      </c>
      <c r="F25" s="32">
        <v>17793.434690265502</v>
      </c>
      <c r="G25" s="32">
        <v>1076176.61861239</v>
      </c>
      <c r="H25" s="32">
        <v>1.6265010761992799E-2</v>
      </c>
    </row>
    <row r="26" spans="1:8" ht="14.25">
      <c r="A26" s="32">
        <v>25</v>
      </c>
      <c r="B26" s="33">
        <v>39</v>
      </c>
      <c r="C26" s="32">
        <v>97086.570999999996</v>
      </c>
      <c r="D26" s="32">
        <v>158875.62790434901</v>
      </c>
      <c r="E26" s="32">
        <v>120165.18336486199</v>
      </c>
      <c r="F26" s="32">
        <v>38710.4445394875</v>
      </c>
      <c r="G26" s="32">
        <v>120165.18336486199</v>
      </c>
      <c r="H26" s="32">
        <v>0.243652503849068</v>
      </c>
    </row>
    <row r="27" spans="1:8" ht="14.25">
      <c r="A27" s="32">
        <v>26</v>
      </c>
      <c r="B27" s="33">
        <v>40</v>
      </c>
      <c r="C27" s="32">
        <v>19</v>
      </c>
      <c r="D27" s="32">
        <v>80.512900000000002</v>
      </c>
      <c r="E27" s="32">
        <v>66.728499999999997</v>
      </c>
      <c r="F27" s="32">
        <v>13.7844</v>
      </c>
      <c r="G27" s="32">
        <v>66.728499999999997</v>
      </c>
      <c r="H27" s="32">
        <v>0.17120734689720499</v>
      </c>
    </row>
    <row r="28" spans="1:8" ht="14.25">
      <c r="A28" s="32">
        <v>27</v>
      </c>
      <c r="B28" s="33">
        <v>42</v>
      </c>
      <c r="C28" s="32">
        <v>14845.933999999999</v>
      </c>
      <c r="D28" s="32">
        <v>224747.5926</v>
      </c>
      <c r="E28" s="32">
        <v>201369.5258</v>
      </c>
      <c r="F28" s="32">
        <v>23378.066800000001</v>
      </c>
      <c r="G28" s="32">
        <v>201369.5258</v>
      </c>
      <c r="H28" s="32">
        <v>0.104019208969271</v>
      </c>
    </row>
    <row r="29" spans="1:8" ht="14.25">
      <c r="A29" s="32">
        <v>28</v>
      </c>
      <c r="B29" s="33">
        <v>75</v>
      </c>
      <c r="C29" s="32">
        <v>582</v>
      </c>
      <c r="D29" s="32">
        <v>361225.641025641</v>
      </c>
      <c r="E29" s="32">
        <v>339562.7</v>
      </c>
      <c r="F29" s="32">
        <v>21662.941025641001</v>
      </c>
      <c r="G29" s="32">
        <v>339562.7</v>
      </c>
      <c r="H29" s="32">
        <v>5.9970662559093703E-2</v>
      </c>
    </row>
    <row r="30" spans="1:8" ht="14.25">
      <c r="A30" s="32">
        <v>29</v>
      </c>
      <c r="B30" s="33">
        <v>76</v>
      </c>
      <c r="C30" s="32">
        <v>2987</v>
      </c>
      <c r="D30" s="32">
        <v>617799.18418376101</v>
      </c>
      <c r="E30" s="32">
        <v>576393.68028546998</v>
      </c>
      <c r="F30" s="32">
        <v>41405.503898290597</v>
      </c>
      <c r="G30" s="32">
        <v>576393.68028546998</v>
      </c>
      <c r="H30" s="32">
        <v>6.7020975356249096E-2</v>
      </c>
    </row>
    <row r="31" spans="1:8" ht="14.25">
      <c r="A31" s="32">
        <v>30</v>
      </c>
      <c r="B31" s="33">
        <v>99</v>
      </c>
      <c r="C31" s="32">
        <v>297</v>
      </c>
      <c r="D31" s="32">
        <v>41812.083654791597</v>
      </c>
      <c r="E31" s="32">
        <v>38349.6955222752</v>
      </c>
      <c r="F31" s="32">
        <v>3462.3881325164498</v>
      </c>
      <c r="G31" s="32">
        <v>38349.6955222752</v>
      </c>
      <c r="H31" s="32">
        <v>8.2808313527318406E-2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vw_yangjin</cp:lastModifiedBy>
  <dcterms:created xsi:type="dcterms:W3CDTF">2013-06-21T00:28:37Z</dcterms:created>
  <dcterms:modified xsi:type="dcterms:W3CDTF">2013-10-21T00:14:49Z</dcterms:modified>
</cp:coreProperties>
</file>