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refMode="R1C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<sst xmlns="http://schemas.openxmlformats.org/spreadsheetml/2006/main" count="114" uniqueCount="71">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</sst>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181" Type="http://schemas.openxmlformats.org/officeDocument/2006/relationships/hyperlink" Target="cid:482d44f62" TargetMode="External"/><Relationship Id="rId186" Type="http://schemas.openxmlformats.org/officeDocument/2006/relationships/image" Target="cid:531d4e0813" TargetMode="External"/><Relationship Id="rId216" Type="http://schemas.openxmlformats.org/officeDocument/2006/relationships/image" Target="cid:d85c69b313" TargetMode="External"/><Relationship Id="rId211" Type="http://schemas.openxmlformats.org/officeDocument/2006/relationships/hyperlink" Target="cid:c607a7f1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97" Type="http://schemas.openxmlformats.org/officeDocument/2006/relationships/hyperlink" Target="cid:9a94d6742" TargetMode="External"/><Relationship Id="rId206" Type="http://schemas.openxmlformats.org/officeDocument/2006/relationships/image" Target="cid:b45939ec13" TargetMode="External"/><Relationship Id="rId201" Type="http://schemas.openxmlformats.org/officeDocument/2006/relationships/hyperlink" Target="cid:a60cac88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217" Type="http://schemas.openxmlformats.org/officeDocument/2006/relationships/hyperlink" Target="cid:dd85b61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6" Type="http://schemas.openxmlformats.org/officeDocument/2006/relationships/image" Target="cid:97aae137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13116289.7224</v>
      </c>
      <c r="F3" s="25">
        <f>RA!I7</f>
        <v>1546062.8703000001</v>
      </c>
      <c r="G3" s="16">
        <f>E3-F3</f>
        <v>11570226.8521</v>
      </c>
      <c r="H3" s="27">
        <f>RA!J7</f>
        <v>11.787349189608401</v>
      </c>
      <c r="I3" s="20">
        <f>SUM(I4:I39)</f>
        <v>13116293.294785161</v>
      </c>
      <c r="J3" s="21">
        <f>SUM(J4:J39)</f>
        <v>11570226.853545062</v>
      </c>
      <c r="K3" s="22">
        <f>E3-I3</f>
        <v>-3.5723851602524519</v>
      </c>
      <c r="L3" s="22">
        <f>G3-J3</f>
        <v>-1.4450624585151672E-3</v>
      </c>
    </row>
    <row r="4" spans="1:12">
      <c r="A4" s="59">
        <f>RA!A8</f>
        <v>41568</v>
      </c>
      <c r="B4" s="12">
        <v>12</v>
      </c>
      <c r="C4" s="56" t="s">
        <v>6</v>
      </c>
      <c r="D4" s="56"/>
      <c r="E4" s="15">
        <f>RA!D8</f>
        <v>519440.24070000002</v>
      </c>
      <c r="F4" s="25">
        <f>RA!I8</f>
        <v>125318.3551</v>
      </c>
      <c r="G4" s="16">
        <f t="shared" ref="G4:G39" si="0">E4-F4</f>
        <v>394121.88560000004</v>
      </c>
      <c r="H4" s="27">
        <f>RA!J8</f>
        <v>24.125653979198901</v>
      </c>
      <c r="I4" s="20">
        <f>VLOOKUP(B4,RMS!B:D,3,FALSE)</f>
        <v>519440.68004786299</v>
      </c>
      <c r="J4" s="21">
        <f>VLOOKUP(B4,RMS!B:E,4,FALSE)</f>
        <v>394121.88242478599</v>
      </c>
      <c r="K4" s="22">
        <f t="shared" ref="K4:K39" si="1">E4-I4</f>
        <v>-0.43934786296449602</v>
      </c>
      <c r="L4" s="22">
        <f t="shared" ref="L4:L39" si="2">G4-J4</f>
        <v>3.1752140494063497E-3</v>
      </c>
    </row>
    <row r="5" spans="1:12">
      <c r="A5" s="59"/>
      <c r="B5" s="12">
        <v>13</v>
      </c>
      <c r="C5" s="56" t="s">
        <v>7</v>
      </c>
      <c r="D5" s="56"/>
      <c r="E5" s="15">
        <f>RA!D9</f>
        <v>61190.879699999998</v>
      </c>
      <c r="F5" s="25">
        <f>RA!I9</f>
        <v>13620.2619</v>
      </c>
      <c r="G5" s="16">
        <f t="shared" si="0"/>
        <v>47570.6178</v>
      </c>
      <c r="H5" s="27">
        <f>RA!J9</f>
        <v>22.258646985916801</v>
      </c>
      <c r="I5" s="20">
        <f>VLOOKUP(B5,RMS!B:D,3,FALSE)</f>
        <v>61190.883968504699</v>
      </c>
      <c r="J5" s="21">
        <f>VLOOKUP(B5,RMS!B:E,4,FALSE)</f>
        <v>47570.618028719502</v>
      </c>
      <c r="K5" s="22">
        <f t="shared" si="1"/>
        <v>-4.2685047010309063E-3</v>
      </c>
      <c r="L5" s="22">
        <f t="shared" si="2"/>
        <v>-2.2871950204716995E-4</v>
      </c>
    </row>
    <row r="6" spans="1:12">
      <c r="A6" s="59"/>
      <c r="B6" s="12">
        <v>14</v>
      </c>
      <c r="C6" s="56" t="s">
        <v>8</v>
      </c>
      <c r="D6" s="56"/>
      <c r="E6" s="15">
        <f>RA!D10</f>
        <v>77222.715700000001</v>
      </c>
      <c r="F6" s="25">
        <f>RA!I10</f>
        <v>21324.781599999998</v>
      </c>
      <c r="G6" s="16">
        <f t="shared" si="0"/>
        <v>55897.934099999999</v>
      </c>
      <c r="H6" s="27">
        <f>RA!J10</f>
        <v>27.614648625987101</v>
      </c>
      <c r="I6" s="20">
        <f>VLOOKUP(B6,RMS!B:D,3,FALSE)</f>
        <v>77224.546306837598</v>
      </c>
      <c r="J6" s="21">
        <f>VLOOKUP(B6,RMS!B:E,4,FALSE)</f>
        <v>55897.933876923104</v>
      </c>
      <c r="K6" s="22">
        <f t="shared" si="1"/>
        <v>-1.8306068375968607</v>
      </c>
      <c r="L6" s="22">
        <f t="shared" si="2"/>
        <v>2.2307689505396411E-4</v>
      </c>
    </row>
    <row r="7" spans="1:12">
      <c r="A7" s="59"/>
      <c r="B7" s="12">
        <v>15</v>
      </c>
      <c r="C7" s="56" t="s">
        <v>9</v>
      </c>
      <c r="D7" s="56"/>
      <c r="E7" s="15">
        <f>RA!D11</f>
        <v>40146.355000000003</v>
      </c>
      <c r="F7" s="25">
        <f>RA!I11</f>
        <v>9748.9467000000004</v>
      </c>
      <c r="G7" s="16">
        <f t="shared" si="0"/>
        <v>30397.408300000003</v>
      </c>
      <c r="H7" s="27">
        <f>RA!J11</f>
        <v>24.283516398935799</v>
      </c>
      <c r="I7" s="20">
        <f>VLOOKUP(B7,RMS!B:D,3,FALSE)</f>
        <v>40146.376974359002</v>
      </c>
      <c r="J7" s="21">
        <f>VLOOKUP(B7,RMS!B:E,4,FALSE)</f>
        <v>30397.408256410301</v>
      </c>
      <c r="K7" s="22">
        <f t="shared" si="1"/>
        <v>-2.1974358998704702E-2</v>
      </c>
      <c r="L7" s="22">
        <f t="shared" si="2"/>
        <v>4.3589701817836612E-5</v>
      </c>
    </row>
    <row r="8" spans="1:12">
      <c r="A8" s="59"/>
      <c r="B8" s="12">
        <v>16</v>
      </c>
      <c r="C8" s="56" t="s">
        <v>10</v>
      </c>
      <c r="D8" s="56"/>
      <c r="E8" s="15">
        <f>RA!D12</f>
        <v>226834.2873</v>
      </c>
      <c r="F8" s="25">
        <f>RA!I12</f>
        <v>4226.0276999999996</v>
      </c>
      <c r="G8" s="16">
        <f t="shared" si="0"/>
        <v>222608.25959999999</v>
      </c>
      <c r="H8" s="27">
        <f>RA!J12</f>
        <v>1.8630462573812101</v>
      </c>
      <c r="I8" s="20">
        <f>VLOOKUP(B8,RMS!B:D,3,FALSE)</f>
        <v>226834.287584615</v>
      </c>
      <c r="J8" s="21">
        <f>VLOOKUP(B8,RMS!B:E,4,FALSE)</f>
        <v>222608.26029658099</v>
      </c>
      <c r="K8" s="22">
        <f t="shared" si="1"/>
        <v>-2.8461500187404454E-4</v>
      </c>
      <c r="L8" s="22">
        <f t="shared" si="2"/>
        <v>-6.9658100255765021E-4</v>
      </c>
    </row>
    <row r="9" spans="1:12">
      <c r="A9" s="59"/>
      <c r="B9" s="12">
        <v>17</v>
      </c>
      <c r="C9" s="56" t="s">
        <v>11</v>
      </c>
      <c r="D9" s="56"/>
      <c r="E9" s="15">
        <f>RA!D13</f>
        <v>323652.25780000002</v>
      </c>
      <c r="F9" s="25">
        <f>RA!I13</f>
        <v>79011.814899999998</v>
      </c>
      <c r="G9" s="16">
        <f t="shared" si="0"/>
        <v>244640.44290000002</v>
      </c>
      <c r="H9" s="27">
        <f>RA!J13</f>
        <v>24.412564101074501</v>
      </c>
      <c r="I9" s="20">
        <f>VLOOKUP(B9,RMS!B:D,3,FALSE)</f>
        <v>323652.37471794902</v>
      </c>
      <c r="J9" s="21">
        <f>VLOOKUP(B9,RMS!B:E,4,FALSE)</f>
        <v>244640.44198547001</v>
      </c>
      <c r="K9" s="22">
        <f t="shared" si="1"/>
        <v>-0.11691794899525121</v>
      </c>
      <c r="L9" s="22">
        <f t="shared" si="2"/>
        <v>9.1453001368790865E-4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167905.94380000001</v>
      </c>
      <c r="F10" s="25">
        <f>RA!I14</f>
        <v>34239.771500000003</v>
      </c>
      <c r="G10" s="16">
        <f t="shared" si="0"/>
        <v>133666.17230000001</v>
      </c>
      <c r="H10" s="27">
        <f>RA!J14</f>
        <v>20.392233130701101</v>
      </c>
      <c r="I10" s="20">
        <f>VLOOKUP(B10,RMS!B:D,3,FALSE)</f>
        <v>167905.92414871801</v>
      </c>
      <c r="J10" s="21">
        <f>VLOOKUP(B10,RMS!B:E,4,FALSE)</f>
        <v>133666.17594957299</v>
      </c>
      <c r="K10" s="22">
        <f t="shared" si="1"/>
        <v>1.9651281996630132E-2</v>
      </c>
      <c r="L10" s="22">
        <f t="shared" si="2"/>
        <v>-3.6495729873422533E-3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109542.0165</v>
      </c>
      <c r="F11" s="25">
        <f>RA!I15</f>
        <v>27629.8374</v>
      </c>
      <c r="G11" s="16">
        <f t="shared" si="0"/>
        <v>81912.179099999994</v>
      </c>
      <c r="H11" s="27">
        <f>RA!J15</f>
        <v>25.223049823991499</v>
      </c>
      <c r="I11" s="20">
        <f>VLOOKUP(B11,RMS!B:D,3,FALSE)</f>
        <v>109542.07912906</v>
      </c>
      <c r="J11" s="21">
        <f>VLOOKUP(B11,RMS!B:E,4,FALSE)</f>
        <v>81912.177059829104</v>
      </c>
      <c r="K11" s="22">
        <f t="shared" si="1"/>
        <v>-6.2629060004837811E-2</v>
      </c>
      <c r="L11" s="22">
        <f t="shared" si="2"/>
        <v>2.040170889813453E-3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514474.2414</v>
      </c>
      <c r="F12" s="25">
        <f>RA!I16</f>
        <v>28812.233800000002</v>
      </c>
      <c r="G12" s="16">
        <f t="shared" si="0"/>
        <v>485662.00760000001</v>
      </c>
      <c r="H12" s="27">
        <f>RA!J16</f>
        <v>5.60032582420365</v>
      </c>
      <c r="I12" s="20">
        <f>VLOOKUP(B12,RMS!B:D,3,FALSE)</f>
        <v>514474.15090000001</v>
      </c>
      <c r="J12" s="21">
        <f>VLOOKUP(B12,RMS!B:E,4,FALSE)</f>
        <v>485662.00760000001</v>
      </c>
      <c r="K12" s="22">
        <f t="shared" si="1"/>
        <v>9.0499999991152436E-2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613894.5551</v>
      </c>
      <c r="F13" s="25">
        <f>RA!I17</f>
        <v>53363.592400000001</v>
      </c>
      <c r="G13" s="16">
        <f t="shared" si="0"/>
        <v>560530.96270000003</v>
      </c>
      <c r="H13" s="27">
        <f>RA!J17</f>
        <v>8.6926316509367592</v>
      </c>
      <c r="I13" s="20">
        <f>VLOOKUP(B13,RMS!B:D,3,FALSE)</f>
        <v>613894.59270683804</v>
      </c>
      <c r="J13" s="21">
        <f>VLOOKUP(B13,RMS!B:E,4,FALSE)</f>
        <v>560530.96283247904</v>
      </c>
      <c r="K13" s="22">
        <f t="shared" si="1"/>
        <v>-3.7606838042847812E-2</v>
      </c>
      <c r="L13" s="22">
        <f t="shared" si="2"/>
        <v>-1.3247900642454624E-4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1218506.3769</v>
      </c>
      <c r="F14" s="25">
        <f>RA!I18</f>
        <v>184694.95600000001</v>
      </c>
      <c r="G14" s="16">
        <f t="shared" si="0"/>
        <v>1033811.4209</v>
      </c>
      <c r="H14" s="27">
        <f>RA!J18</f>
        <v>15.157487847530399</v>
      </c>
      <c r="I14" s="20">
        <f>VLOOKUP(B14,RMS!B:D,3,FALSE)</f>
        <v>1218506.55915385</v>
      </c>
      <c r="J14" s="21">
        <f>VLOOKUP(B14,RMS!B:E,4,FALSE)</f>
        <v>1033811.4229076901</v>
      </c>
      <c r="K14" s="22">
        <f t="shared" si="1"/>
        <v>-0.18225384992547333</v>
      </c>
      <c r="L14" s="22">
        <f t="shared" si="2"/>
        <v>-2.0076900254935026E-3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523278.8469</v>
      </c>
      <c r="F15" s="25">
        <f>RA!I19</f>
        <v>51622.2091</v>
      </c>
      <c r="G15" s="16">
        <f t="shared" si="0"/>
        <v>471656.63780000003</v>
      </c>
      <c r="H15" s="27">
        <f>RA!J19</f>
        <v>9.8651434900950896</v>
      </c>
      <c r="I15" s="20">
        <f>VLOOKUP(B15,RMS!B:D,3,FALSE)</f>
        <v>523278.874407692</v>
      </c>
      <c r="J15" s="21">
        <f>VLOOKUP(B15,RMS!B:E,4,FALSE)</f>
        <v>471656.638175214</v>
      </c>
      <c r="K15" s="22">
        <f t="shared" si="1"/>
        <v>-2.7507691993378103E-2</v>
      </c>
      <c r="L15" s="22">
        <f t="shared" si="2"/>
        <v>-3.7521397462114692E-4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814760.12150000001</v>
      </c>
      <c r="F16" s="25">
        <f>RA!I20</f>
        <v>41491.713000000003</v>
      </c>
      <c r="G16" s="16">
        <f t="shared" si="0"/>
        <v>773268.40850000002</v>
      </c>
      <c r="H16" s="27">
        <f>RA!J20</f>
        <v>5.0925066047185004</v>
      </c>
      <c r="I16" s="20">
        <f>VLOOKUP(B16,RMS!B:D,3,FALSE)</f>
        <v>814760.22939999995</v>
      </c>
      <c r="J16" s="21">
        <f>VLOOKUP(B16,RMS!B:E,4,FALSE)</f>
        <v>773268.40850000002</v>
      </c>
      <c r="K16" s="22">
        <f t="shared" si="1"/>
        <v>-0.10789999994449317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294522.90610000002</v>
      </c>
      <c r="F17" s="25">
        <f>RA!I21</f>
        <v>32434.6983</v>
      </c>
      <c r="G17" s="16">
        <f t="shared" si="0"/>
        <v>262088.20780000003</v>
      </c>
      <c r="H17" s="27">
        <f>RA!J21</f>
        <v>11.012623340402399</v>
      </c>
      <c r="I17" s="20">
        <f>VLOOKUP(B17,RMS!B:D,3,FALSE)</f>
        <v>294522.78868786001</v>
      </c>
      <c r="J17" s="21">
        <f>VLOOKUP(B17,RMS!B:E,4,FALSE)</f>
        <v>262088.207765895</v>
      </c>
      <c r="K17" s="22">
        <f t="shared" si="1"/>
        <v>0.11741214001085609</v>
      </c>
      <c r="L17" s="22">
        <f t="shared" si="2"/>
        <v>3.4105032682418823E-5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835264.53130000003</v>
      </c>
      <c r="F18" s="25">
        <f>RA!I22</f>
        <v>89902.0285</v>
      </c>
      <c r="G18" s="16">
        <f t="shared" si="0"/>
        <v>745362.50280000002</v>
      </c>
      <c r="H18" s="27">
        <f>RA!J22</f>
        <v>10.763300143976799</v>
      </c>
      <c r="I18" s="20">
        <f>VLOOKUP(B18,RMS!B:D,3,FALSE)</f>
        <v>835264.640272566</v>
      </c>
      <c r="J18" s="21">
        <f>VLOOKUP(B18,RMS!B:E,4,FALSE)</f>
        <v>745362.50317168096</v>
      </c>
      <c r="K18" s="22">
        <f t="shared" si="1"/>
        <v>-0.10897256596945226</v>
      </c>
      <c r="L18" s="22">
        <f t="shared" si="2"/>
        <v>-3.7168094422668219E-4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2183657.1889</v>
      </c>
      <c r="F19" s="25">
        <f>RA!I23</f>
        <v>189467.51319999999</v>
      </c>
      <c r="G19" s="16">
        <f t="shared" si="0"/>
        <v>1994189.6757</v>
      </c>
      <c r="H19" s="27">
        <f>RA!J23</f>
        <v>8.6766143588427802</v>
      </c>
      <c r="I19" s="20">
        <f>VLOOKUP(B19,RMS!B:D,3,FALSE)</f>
        <v>2183658.31755812</v>
      </c>
      <c r="J19" s="21">
        <f>VLOOKUP(B19,RMS!B:E,4,FALSE)</f>
        <v>1994189.70305726</v>
      </c>
      <c r="K19" s="22">
        <f t="shared" si="1"/>
        <v>-1.1286581200547516</v>
      </c>
      <c r="L19" s="22">
        <f t="shared" si="2"/>
        <v>-2.7357259998098016E-2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237279.53909999999</v>
      </c>
      <c r="F20" s="25">
        <f>RA!I24</f>
        <v>35772.4274</v>
      </c>
      <c r="G20" s="16">
        <f t="shared" si="0"/>
        <v>201507.11170000001</v>
      </c>
      <c r="H20" s="27">
        <f>RA!J24</f>
        <v>15.076069152732099</v>
      </c>
      <c r="I20" s="20">
        <f>VLOOKUP(B20,RMS!B:D,3,FALSE)</f>
        <v>237279.54056460201</v>
      </c>
      <c r="J20" s="21">
        <f>VLOOKUP(B20,RMS!B:E,4,FALSE)</f>
        <v>201507.11227724599</v>
      </c>
      <c r="K20" s="22">
        <f t="shared" si="1"/>
        <v>-1.4646020135842264E-3</v>
      </c>
      <c r="L20" s="22">
        <f t="shared" si="2"/>
        <v>-5.7724598445929587E-4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196588.7366</v>
      </c>
      <c r="F21" s="25">
        <f>RA!I25</f>
        <v>20952.060000000001</v>
      </c>
      <c r="G21" s="16">
        <f t="shared" si="0"/>
        <v>175636.67660000001</v>
      </c>
      <c r="H21" s="27">
        <f>RA!J25</f>
        <v>10.6578130376977</v>
      </c>
      <c r="I21" s="20">
        <f>VLOOKUP(B21,RMS!B:D,3,FALSE)</f>
        <v>196588.734408305</v>
      </c>
      <c r="J21" s="21">
        <f>VLOOKUP(B21,RMS!B:E,4,FALSE)</f>
        <v>175636.683109395</v>
      </c>
      <c r="K21" s="22">
        <f t="shared" si="1"/>
        <v>2.1916950063314289E-3</v>
      </c>
      <c r="L21" s="22">
        <f t="shared" si="2"/>
        <v>-6.5093949961010367E-3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397741.25329999998</v>
      </c>
      <c r="F22" s="25">
        <f>RA!I26</f>
        <v>81828.685500000007</v>
      </c>
      <c r="G22" s="16">
        <f t="shared" si="0"/>
        <v>315912.56779999996</v>
      </c>
      <c r="H22" s="27">
        <f>RA!J26</f>
        <v>20.573346320272201</v>
      </c>
      <c r="I22" s="20">
        <f>VLOOKUP(B22,RMS!B:D,3,FALSE)</f>
        <v>397741.25457302801</v>
      </c>
      <c r="J22" s="21">
        <f>VLOOKUP(B22,RMS!B:E,4,FALSE)</f>
        <v>315912.580135066</v>
      </c>
      <c r="K22" s="22">
        <f t="shared" si="1"/>
        <v>-1.2730280286632478E-3</v>
      </c>
      <c r="L22" s="22">
        <f t="shared" si="2"/>
        <v>-1.2335066043306142E-2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203090.6171</v>
      </c>
      <c r="F23" s="25">
        <f>RA!I27</f>
        <v>56892.404600000002</v>
      </c>
      <c r="G23" s="16">
        <f t="shared" si="0"/>
        <v>146198.21249999999</v>
      </c>
      <c r="H23" s="27">
        <f>RA!J27</f>
        <v>28.013310222001401</v>
      </c>
      <c r="I23" s="20">
        <f>VLOOKUP(B23,RMS!B:D,3,FALSE)</f>
        <v>203090.57189032601</v>
      </c>
      <c r="J23" s="21">
        <f>VLOOKUP(B23,RMS!B:E,4,FALSE)</f>
        <v>146198.21016056801</v>
      </c>
      <c r="K23" s="22">
        <f t="shared" si="1"/>
        <v>4.5209673990029842E-2</v>
      </c>
      <c r="L23" s="22">
        <f t="shared" si="2"/>
        <v>2.3394319869112223E-3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800912.99219999998</v>
      </c>
      <c r="F24" s="25">
        <f>RA!I28</f>
        <v>49524.293599999997</v>
      </c>
      <c r="G24" s="16">
        <f t="shared" si="0"/>
        <v>751388.6986</v>
      </c>
      <c r="H24" s="27">
        <f>RA!J28</f>
        <v>6.1834798638942603</v>
      </c>
      <c r="I24" s="20">
        <f>VLOOKUP(B24,RMS!B:D,3,FALSE)</f>
        <v>800912.99129205802</v>
      </c>
      <c r="J24" s="21">
        <f>VLOOKUP(B24,RMS!B:E,4,FALSE)</f>
        <v>751388.70129902195</v>
      </c>
      <c r="K24" s="22">
        <f t="shared" si="1"/>
        <v>9.0794195421040058E-4</v>
      </c>
      <c r="L24" s="22">
        <f t="shared" si="2"/>
        <v>-2.6990219485014677E-3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550061.7058</v>
      </c>
      <c r="F25" s="25">
        <f>RA!I29</f>
        <v>68043.729200000002</v>
      </c>
      <c r="G25" s="16">
        <f t="shared" si="0"/>
        <v>482017.97659999999</v>
      </c>
      <c r="H25" s="27">
        <f>RA!J29</f>
        <v>12.3701992853762</v>
      </c>
      <c r="I25" s="20">
        <f>VLOOKUP(B25,RMS!B:D,3,FALSE)</f>
        <v>550061.70623539796</v>
      </c>
      <c r="J25" s="21">
        <f>VLOOKUP(B25,RMS!B:E,4,FALSE)</f>
        <v>482017.97689728998</v>
      </c>
      <c r="K25" s="22">
        <f t="shared" si="1"/>
        <v>-4.3539796024560928E-4</v>
      </c>
      <c r="L25" s="22">
        <f t="shared" si="2"/>
        <v>-2.9728998197242618E-4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769694.88370000001</v>
      </c>
      <c r="F26" s="25">
        <f>RA!I30</f>
        <v>117513.1667</v>
      </c>
      <c r="G26" s="16">
        <f t="shared" si="0"/>
        <v>652181.71699999995</v>
      </c>
      <c r="H26" s="27">
        <f>RA!J30</f>
        <v>15.267500043017399</v>
      </c>
      <c r="I26" s="20">
        <f>VLOOKUP(B26,RMS!B:D,3,FALSE)</f>
        <v>769694.87506017694</v>
      </c>
      <c r="J26" s="21">
        <f>VLOOKUP(B26,RMS!B:E,4,FALSE)</f>
        <v>652181.70413285901</v>
      </c>
      <c r="K26" s="22">
        <f t="shared" si="1"/>
        <v>8.6398230632767081E-3</v>
      </c>
      <c r="L26" s="22">
        <f t="shared" si="2"/>
        <v>1.2867140932939947E-2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549905.49620000005</v>
      </c>
      <c r="F27" s="25">
        <f>RA!I31</f>
        <v>39932.3747</v>
      </c>
      <c r="G27" s="16">
        <f t="shared" si="0"/>
        <v>509973.12150000007</v>
      </c>
      <c r="H27" s="27">
        <f>RA!J31</f>
        <v>7.2616795023770102</v>
      </c>
      <c r="I27" s="20">
        <f>VLOOKUP(B27,RMS!B:D,3,FALSE)</f>
        <v>549905.44373008795</v>
      </c>
      <c r="J27" s="21">
        <f>VLOOKUP(B27,RMS!B:E,4,FALSE)</f>
        <v>509973.07870707999</v>
      </c>
      <c r="K27" s="22">
        <f t="shared" si="1"/>
        <v>5.2469912101514637E-2</v>
      </c>
      <c r="L27" s="22">
        <f t="shared" si="2"/>
        <v>4.2792920081410557E-2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118516.7499</v>
      </c>
      <c r="F28" s="25">
        <f>RA!I32</f>
        <v>29240.724699999999</v>
      </c>
      <c r="G28" s="16">
        <f t="shared" si="0"/>
        <v>89276.025200000004</v>
      </c>
      <c r="H28" s="27">
        <f>RA!J32</f>
        <v>24.672229642368901</v>
      </c>
      <c r="I28" s="20">
        <f>VLOOKUP(B28,RMS!B:D,3,FALSE)</f>
        <v>118516.593999947</v>
      </c>
      <c r="J28" s="21">
        <f>VLOOKUP(B28,RMS!B:E,4,FALSE)</f>
        <v>89276.035103488903</v>
      </c>
      <c r="K28" s="22">
        <f t="shared" si="1"/>
        <v>0.15590005299600307</v>
      </c>
      <c r="L28" s="22">
        <f t="shared" si="2"/>
        <v>-9.9034888989990577E-3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15.4701</v>
      </c>
      <c r="F29" s="25">
        <f>RA!I33</f>
        <v>2.1118000000000001</v>
      </c>
      <c r="G29" s="16">
        <f t="shared" si="0"/>
        <v>13.3583</v>
      </c>
      <c r="H29" s="27">
        <f>RA!J33</f>
        <v>13.6508490572136</v>
      </c>
      <c r="I29" s="20">
        <f>VLOOKUP(B29,RMS!B:D,3,FALSE)</f>
        <v>15.4701</v>
      </c>
      <c r="J29" s="21">
        <f>VLOOKUP(B29,RMS!B:E,4,FALSE)</f>
        <v>13.3583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152126.0202</v>
      </c>
      <c r="F31" s="25">
        <f>RA!I35</f>
        <v>17446.513900000002</v>
      </c>
      <c r="G31" s="16">
        <f t="shared" si="0"/>
        <v>134679.50630000001</v>
      </c>
      <c r="H31" s="27">
        <f>RA!J35</f>
        <v>11.4684613960604</v>
      </c>
      <c r="I31" s="20">
        <f>VLOOKUP(B31,RMS!B:D,3,FALSE)</f>
        <v>152126.01949999999</v>
      </c>
      <c r="J31" s="21">
        <f>VLOOKUP(B31,RMS!B:E,4,FALSE)</f>
        <v>134679.51010000001</v>
      </c>
      <c r="K31" s="22">
        <f t="shared" si="1"/>
        <v>7.0000000414438546E-4</v>
      </c>
      <c r="L31" s="22">
        <f t="shared" si="2"/>
        <v>-3.8000000058673322E-3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247322.22229999999</v>
      </c>
      <c r="F35" s="25">
        <f>RA!I39</f>
        <v>12648.6612</v>
      </c>
      <c r="G35" s="16">
        <f t="shared" si="0"/>
        <v>234673.56109999999</v>
      </c>
      <c r="H35" s="27">
        <f>RA!J39</f>
        <v>5.1142437110472301</v>
      </c>
      <c r="I35" s="20">
        <f>VLOOKUP(B35,RMS!B:D,3,FALSE)</f>
        <v>247322.22222222199</v>
      </c>
      <c r="J35" s="21">
        <f>VLOOKUP(B35,RMS!B:E,4,FALSE)</f>
        <v>234673.563247863</v>
      </c>
      <c r="K35" s="22">
        <f t="shared" si="1"/>
        <v>7.7778007835149765E-5</v>
      </c>
      <c r="L35" s="22">
        <f t="shared" si="2"/>
        <v>-2.1478630078490824E-3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343138.72840000002</v>
      </c>
      <c r="F36" s="25">
        <f>RA!I40</f>
        <v>26184.7991</v>
      </c>
      <c r="G36" s="16">
        <f t="shared" si="0"/>
        <v>316953.92930000002</v>
      </c>
      <c r="H36" s="27">
        <f>RA!J40</f>
        <v>7.6309658260072997</v>
      </c>
      <c r="I36" s="20">
        <f>VLOOKUP(B36,RMS!B:D,3,FALSE)</f>
        <v>343138.72234273498</v>
      </c>
      <c r="J36" s="21">
        <f>VLOOKUP(B36,RMS!B:E,4,FALSE)</f>
        <v>316953.92164102598</v>
      </c>
      <c r="K36" s="22">
        <f t="shared" si="1"/>
        <v>6.057265039999038E-3</v>
      </c>
      <c r="L36" s="22">
        <f t="shared" si="2"/>
        <v>7.6589740347117186E-3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25601.8429</v>
      </c>
      <c r="F39" s="25">
        <f>RA!I43</f>
        <v>3172.1768000000002</v>
      </c>
      <c r="G39" s="16">
        <f t="shared" si="0"/>
        <v>22429.666099999999</v>
      </c>
      <c r="H39" s="27">
        <f>RA!J43</f>
        <v>12.3904236596968</v>
      </c>
      <c r="I39" s="20">
        <f>VLOOKUP(B39,RMS!B:D,3,FALSE)</f>
        <v>25601.842901444699</v>
      </c>
      <c r="J39" s="21">
        <f>VLOOKUP(B39,RMS!B:E,4,FALSE)</f>
        <v>22429.666545647098</v>
      </c>
      <c r="K39" s="22">
        <f t="shared" si="1"/>
        <v>-1.4446995919570327E-6</v>
      </c>
      <c r="L39" s="22">
        <f t="shared" si="2"/>
        <v>-4.456470996956341E-4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54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55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67</v>
      </c>
      <c r="F5" s="40" t="s">
        <v>68</v>
      </c>
      <c r="G5" s="40" t="s">
        <v>56</v>
      </c>
      <c r="H5" s="40" t="s">
        <v>57</v>
      </c>
      <c r="I5" s="40" t="s">
        <v>1</v>
      </c>
      <c r="J5" s="40" t="s">
        <v>2</v>
      </c>
      <c r="K5" s="40" t="s">
        <v>58</v>
      </c>
      <c r="L5" s="40" t="s">
        <v>59</v>
      </c>
      <c r="M5" s="40" t="s">
        <v>60</v>
      </c>
      <c r="N5" s="40" t="s">
        <v>61</v>
      </c>
      <c r="O5" s="40" t="s">
        <v>62</v>
      </c>
      <c r="P5" s="40" t="s">
        <v>69</v>
      </c>
      <c r="Q5" s="40" t="s">
        <v>70</v>
      </c>
      <c r="R5" s="40" t="s">
        <v>63</v>
      </c>
      <c r="S5" s="40" t="s">
        <v>64</v>
      </c>
      <c r="T5" s="40" t="s">
        <v>65</v>
      </c>
      <c r="U5" s="41" t="s">
        <v>66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13116289.7224</v>
      </c>
      <c r="E7" s="44">
        <v>17855094</v>
      </c>
      <c r="F7" s="45">
        <v>73.459650911946994</v>
      </c>
      <c r="G7" s="44">
        <v>16104226.0096</v>
      </c>
      <c r="H7" s="45">
        <v>-18.5537403996866</v>
      </c>
      <c r="I7" s="44">
        <v>1546062.8703000001</v>
      </c>
      <c r="J7" s="45">
        <v>11.787349189608401</v>
      </c>
      <c r="K7" s="44">
        <v>2153138.2470999998</v>
      </c>
      <c r="L7" s="45">
        <v>13.3700200544657</v>
      </c>
      <c r="M7" s="45">
        <v>-0.28194909343032298</v>
      </c>
      <c r="N7" s="44">
        <v>378629521.51639998</v>
      </c>
      <c r="O7" s="44">
        <v>5153154909.5367002</v>
      </c>
      <c r="P7" s="44">
        <v>805743</v>
      </c>
      <c r="Q7" s="44">
        <v>1187293</v>
      </c>
      <c r="R7" s="45">
        <v>-32.1361281503386</v>
      </c>
      <c r="S7" s="44">
        <v>16.2785028506608</v>
      </c>
      <c r="T7" s="44">
        <v>17.723883839372402</v>
      </c>
      <c r="U7" s="46">
        <v>-8.8790781435587007</v>
      </c>
    </row>
    <row r="8" spans="1:23" ht="12" thickBot="1">
      <c r="A8" s="70">
        <v>41568</v>
      </c>
      <c r="B8" s="60" t="s">
        <v>6</v>
      </c>
      <c r="C8" s="61"/>
      <c r="D8" s="47">
        <v>519440.24070000002</v>
      </c>
      <c r="E8" s="47">
        <v>543141</v>
      </c>
      <c r="F8" s="48">
        <v>95.636352383635199</v>
      </c>
      <c r="G8" s="47">
        <v>511868.22930000001</v>
      </c>
      <c r="H8" s="48">
        <v>1.47928919330569</v>
      </c>
      <c r="I8" s="47">
        <v>125318.3551</v>
      </c>
      <c r="J8" s="48">
        <v>24.125653979198901</v>
      </c>
      <c r="K8" s="47">
        <v>114321.7928</v>
      </c>
      <c r="L8" s="48">
        <v>22.334223195750901</v>
      </c>
      <c r="M8" s="48">
        <v>9.6189554333160995E-2</v>
      </c>
      <c r="N8" s="47">
        <v>13729688.9846</v>
      </c>
      <c r="O8" s="47">
        <v>180243569.3996</v>
      </c>
      <c r="P8" s="47">
        <v>22725</v>
      </c>
      <c r="Q8" s="47">
        <v>33574</v>
      </c>
      <c r="R8" s="48">
        <v>-32.313695121224796</v>
      </c>
      <c r="S8" s="47">
        <v>22.857656356435601</v>
      </c>
      <c r="T8" s="47">
        <v>23.879941076428199</v>
      </c>
      <c r="U8" s="49">
        <v>-4.4723951749528901</v>
      </c>
    </row>
    <row r="9" spans="1:23" ht="12" thickBot="1">
      <c r="A9" s="71"/>
      <c r="B9" s="60" t="s">
        <v>7</v>
      </c>
      <c r="C9" s="61"/>
      <c r="D9" s="47">
        <v>61190.879699999998</v>
      </c>
      <c r="E9" s="47">
        <v>84559</v>
      </c>
      <c r="F9" s="48">
        <v>72.364715405811296</v>
      </c>
      <c r="G9" s="47">
        <v>121714.2405</v>
      </c>
      <c r="H9" s="48">
        <v>-49.725784387571302</v>
      </c>
      <c r="I9" s="47">
        <v>13620.2619</v>
      </c>
      <c r="J9" s="48">
        <v>22.258646985916801</v>
      </c>
      <c r="K9" s="47">
        <v>26744.405599999998</v>
      </c>
      <c r="L9" s="48">
        <v>21.973111355034899</v>
      </c>
      <c r="M9" s="48">
        <v>-0.49072482283921098</v>
      </c>
      <c r="N9" s="47">
        <v>2322169.8993000002</v>
      </c>
      <c r="O9" s="47">
        <v>34211447.694300003</v>
      </c>
      <c r="P9" s="47">
        <v>4180</v>
      </c>
      <c r="Q9" s="47">
        <v>8502</v>
      </c>
      <c r="R9" s="48">
        <v>-50.835097624088398</v>
      </c>
      <c r="S9" s="47">
        <v>14.638966435406701</v>
      </c>
      <c r="T9" s="47">
        <v>17.743061714890601</v>
      </c>
      <c r="U9" s="49">
        <v>-21.204333606340999</v>
      </c>
    </row>
    <row r="10" spans="1:23" ht="12" thickBot="1">
      <c r="A10" s="71"/>
      <c r="B10" s="60" t="s">
        <v>8</v>
      </c>
      <c r="C10" s="61"/>
      <c r="D10" s="47">
        <v>77222.715700000001</v>
      </c>
      <c r="E10" s="47">
        <v>96715</v>
      </c>
      <c r="F10" s="48">
        <v>79.845645142945799</v>
      </c>
      <c r="G10" s="47">
        <v>138558.125</v>
      </c>
      <c r="H10" s="48">
        <v>-44.2669163573049</v>
      </c>
      <c r="I10" s="47">
        <v>21324.781599999998</v>
      </c>
      <c r="J10" s="48">
        <v>27.614648625987101</v>
      </c>
      <c r="K10" s="47">
        <v>39350.466699999997</v>
      </c>
      <c r="L10" s="48">
        <v>28.399970553874098</v>
      </c>
      <c r="M10" s="48">
        <v>-0.45808059247236299</v>
      </c>
      <c r="N10" s="47">
        <v>2923781.9896999998</v>
      </c>
      <c r="O10" s="47">
        <v>46504973.657300003</v>
      </c>
      <c r="P10" s="47">
        <v>73295</v>
      </c>
      <c r="Q10" s="47">
        <v>112324</v>
      </c>
      <c r="R10" s="48">
        <v>-34.746803888750399</v>
      </c>
      <c r="S10" s="47">
        <v>1.0535877713350199</v>
      </c>
      <c r="T10" s="47">
        <v>1.45035848883587</v>
      </c>
      <c r="U10" s="49">
        <v>-37.659009367401602</v>
      </c>
    </row>
    <row r="11" spans="1:23" ht="12" thickBot="1">
      <c r="A11" s="71"/>
      <c r="B11" s="60" t="s">
        <v>9</v>
      </c>
      <c r="C11" s="61"/>
      <c r="D11" s="47">
        <v>40146.355000000003</v>
      </c>
      <c r="E11" s="47">
        <v>47171</v>
      </c>
      <c r="F11" s="48">
        <v>85.108127875177601</v>
      </c>
      <c r="G11" s="47">
        <v>44589.337599999999</v>
      </c>
      <c r="H11" s="48">
        <v>-9.9642265149953602</v>
      </c>
      <c r="I11" s="47">
        <v>9748.9467000000004</v>
      </c>
      <c r="J11" s="48">
        <v>24.283516398935799</v>
      </c>
      <c r="K11" s="47">
        <v>10754.103800000001</v>
      </c>
      <c r="L11" s="48">
        <v>24.1181062084224</v>
      </c>
      <c r="M11" s="48">
        <v>-9.3467305011506005E-2</v>
      </c>
      <c r="N11" s="47">
        <v>994074.10560000001</v>
      </c>
      <c r="O11" s="47">
        <v>16387409.133199999</v>
      </c>
      <c r="P11" s="47">
        <v>2164</v>
      </c>
      <c r="Q11" s="47">
        <v>3270</v>
      </c>
      <c r="R11" s="48">
        <v>-33.822629969418998</v>
      </c>
      <c r="S11" s="47">
        <v>18.5519200554529</v>
      </c>
      <c r="T11" s="47">
        <v>20.632142996941901</v>
      </c>
      <c r="U11" s="49">
        <v>-11.212979224096999</v>
      </c>
    </row>
    <row r="12" spans="1:23" ht="12" thickBot="1">
      <c r="A12" s="71"/>
      <c r="B12" s="60" t="s">
        <v>10</v>
      </c>
      <c r="C12" s="61"/>
      <c r="D12" s="47">
        <v>226834.2873</v>
      </c>
      <c r="E12" s="47">
        <v>194023</v>
      </c>
      <c r="F12" s="48">
        <v>116.91102977481999</v>
      </c>
      <c r="G12" s="47">
        <v>183446.52530000001</v>
      </c>
      <c r="H12" s="48">
        <v>23.651449341460999</v>
      </c>
      <c r="I12" s="47">
        <v>4226.0276999999996</v>
      </c>
      <c r="J12" s="48">
        <v>1.8630462573812101</v>
      </c>
      <c r="K12" s="47">
        <v>19639.207299999998</v>
      </c>
      <c r="L12" s="48">
        <v>10.7056850860941</v>
      </c>
      <c r="M12" s="48">
        <v>-0.78481678840469304</v>
      </c>
      <c r="N12" s="47">
        <v>5314052.3474000003</v>
      </c>
      <c r="O12" s="47">
        <v>61160270.813199997</v>
      </c>
      <c r="P12" s="47">
        <v>1854</v>
      </c>
      <c r="Q12" s="47">
        <v>3101</v>
      </c>
      <c r="R12" s="48">
        <v>-40.212834569493701</v>
      </c>
      <c r="S12" s="47">
        <v>122.348590776699</v>
      </c>
      <c r="T12" s="47">
        <v>119.64267552402499</v>
      </c>
      <c r="U12" s="49">
        <v>2.2116439882933498</v>
      </c>
    </row>
    <row r="13" spans="1:23" ht="12" thickBot="1">
      <c r="A13" s="71"/>
      <c r="B13" s="60" t="s">
        <v>11</v>
      </c>
      <c r="C13" s="61"/>
      <c r="D13" s="47">
        <v>323652.25780000002</v>
      </c>
      <c r="E13" s="47">
        <v>310853</v>
      </c>
      <c r="F13" s="48">
        <v>104.117463173912</v>
      </c>
      <c r="G13" s="47">
        <v>269740.33049999998</v>
      </c>
      <c r="H13" s="48">
        <v>19.9866023742415</v>
      </c>
      <c r="I13" s="47">
        <v>79011.814899999998</v>
      </c>
      <c r="J13" s="48">
        <v>24.412564101074501</v>
      </c>
      <c r="K13" s="47">
        <v>69675.838099999994</v>
      </c>
      <c r="L13" s="48">
        <v>25.830708359720099</v>
      </c>
      <c r="M13" s="48">
        <v>0.13399159672253699</v>
      </c>
      <c r="N13" s="47">
        <v>7109278.1496000001</v>
      </c>
      <c r="O13" s="47">
        <v>93549379.603200004</v>
      </c>
      <c r="P13" s="47">
        <v>10522</v>
      </c>
      <c r="Q13" s="47">
        <v>15750</v>
      </c>
      <c r="R13" s="48">
        <v>-33.193650793650797</v>
      </c>
      <c r="S13" s="47">
        <v>30.759575917126</v>
      </c>
      <c r="T13" s="47">
        <v>31.223892273015899</v>
      </c>
      <c r="U13" s="49">
        <v>-1.5095018121863299</v>
      </c>
    </row>
    <row r="14" spans="1:23" ht="12" thickBot="1">
      <c r="A14" s="71"/>
      <c r="B14" s="60" t="s">
        <v>12</v>
      </c>
      <c r="C14" s="61"/>
      <c r="D14" s="47">
        <v>167905.94380000001</v>
      </c>
      <c r="E14" s="47">
        <v>194860</v>
      </c>
      <c r="F14" s="48">
        <v>86.167476034075804</v>
      </c>
      <c r="G14" s="47">
        <v>140977.5833</v>
      </c>
      <c r="H14" s="48">
        <v>19.1011647878064</v>
      </c>
      <c r="I14" s="47">
        <v>34239.771500000003</v>
      </c>
      <c r="J14" s="48">
        <v>20.392233130701101</v>
      </c>
      <c r="K14" s="47">
        <v>27376.544000000002</v>
      </c>
      <c r="L14" s="48">
        <v>19.4190759687962</v>
      </c>
      <c r="M14" s="48">
        <v>0.25069736705991802</v>
      </c>
      <c r="N14" s="47">
        <v>3932268.0060999999</v>
      </c>
      <c r="O14" s="47">
        <v>48768251.749499999</v>
      </c>
      <c r="P14" s="47">
        <v>2360</v>
      </c>
      <c r="Q14" s="47">
        <v>3540</v>
      </c>
      <c r="R14" s="48">
        <v>-33.3333333333333</v>
      </c>
      <c r="S14" s="47">
        <v>71.1465863559322</v>
      </c>
      <c r="T14" s="47">
        <v>70.067861610169501</v>
      </c>
      <c r="U14" s="49">
        <v>1.51620028593651</v>
      </c>
    </row>
    <row r="15" spans="1:23" ht="12" thickBot="1">
      <c r="A15" s="71"/>
      <c r="B15" s="60" t="s">
        <v>13</v>
      </c>
      <c r="C15" s="61"/>
      <c r="D15" s="47">
        <v>109542.0165</v>
      </c>
      <c r="E15" s="47">
        <v>114140</v>
      </c>
      <c r="F15" s="48">
        <v>95.971628263536005</v>
      </c>
      <c r="G15" s="47">
        <v>88066.070999999996</v>
      </c>
      <c r="H15" s="48">
        <v>24.386174216855899</v>
      </c>
      <c r="I15" s="47">
        <v>27629.8374</v>
      </c>
      <c r="J15" s="48">
        <v>25.223049823991499</v>
      </c>
      <c r="K15" s="47">
        <v>19846.497299999999</v>
      </c>
      <c r="L15" s="48">
        <v>22.535917720230799</v>
      </c>
      <c r="M15" s="48">
        <v>0.39217701654588699</v>
      </c>
      <c r="N15" s="47">
        <v>2756109.9358999999</v>
      </c>
      <c r="O15" s="47">
        <v>30576534.370000001</v>
      </c>
      <c r="P15" s="47">
        <v>3578</v>
      </c>
      <c r="Q15" s="47">
        <v>5842</v>
      </c>
      <c r="R15" s="48">
        <v>-38.753851420746301</v>
      </c>
      <c r="S15" s="47">
        <v>30.615432224706499</v>
      </c>
      <c r="T15" s="47">
        <v>31.064545121533701</v>
      </c>
      <c r="U15" s="49">
        <v>-1.46694939183234</v>
      </c>
    </row>
    <row r="16" spans="1:23" ht="12" thickBot="1">
      <c r="A16" s="71"/>
      <c r="B16" s="60" t="s">
        <v>14</v>
      </c>
      <c r="C16" s="61"/>
      <c r="D16" s="47">
        <v>514474.2414</v>
      </c>
      <c r="E16" s="47">
        <v>615127</v>
      </c>
      <c r="F16" s="48">
        <v>83.637076798774899</v>
      </c>
      <c r="G16" s="47">
        <v>843872.29709999997</v>
      </c>
      <c r="H16" s="48">
        <v>-39.034111776389501</v>
      </c>
      <c r="I16" s="47">
        <v>28812.233800000002</v>
      </c>
      <c r="J16" s="48">
        <v>5.60032582420365</v>
      </c>
      <c r="K16" s="47">
        <v>76476.007199999993</v>
      </c>
      <c r="L16" s="48">
        <v>9.0625095127322908</v>
      </c>
      <c r="M16" s="48">
        <v>-0.62325133260879795</v>
      </c>
      <c r="N16" s="47">
        <v>19806860.5898</v>
      </c>
      <c r="O16" s="47">
        <v>257412017.23320001</v>
      </c>
      <c r="P16" s="47">
        <v>34657</v>
      </c>
      <c r="Q16" s="47">
        <v>62432</v>
      </c>
      <c r="R16" s="48">
        <v>-44.488403382880598</v>
      </c>
      <c r="S16" s="47">
        <v>14.844742516663301</v>
      </c>
      <c r="T16" s="47">
        <v>15.9073170121092</v>
      </c>
      <c r="U16" s="49">
        <v>-7.1579179918623002</v>
      </c>
    </row>
    <row r="17" spans="1:21" ht="12" thickBot="1">
      <c r="A17" s="71"/>
      <c r="B17" s="60" t="s">
        <v>15</v>
      </c>
      <c r="C17" s="61"/>
      <c r="D17" s="47">
        <v>613894.5551</v>
      </c>
      <c r="E17" s="47">
        <v>564457</v>
      </c>
      <c r="F17" s="48">
        <v>108.75842714325501</v>
      </c>
      <c r="G17" s="47">
        <v>383330.28759999998</v>
      </c>
      <c r="H17" s="48">
        <v>60.147678114229997</v>
      </c>
      <c r="I17" s="47">
        <v>53363.592400000001</v>
      </c>
      <c r="J17" s="48">
        <v>8.6926316509367592</v>
      </c>
      <c r="K17" s="47">
        <v>50383.964500000002</v>
      </c>
      <c r="L17" s="48">
        <v>13.1437473452593</v>
      </c>
      <c r="M17" s="48">
        <v>5.913841694613E-2</v>
      </c>
      <c r="N17" s="47">
        <v>13380854.569499999</v>
      </c>
      <c r="O17" s="47">
        <v>243010809.8161</v>
      </c>
      <c r="P17" s="47">
        <v>8808</v>
      </c>
      <c r="Q17" s="47">
        <v>11081</v>
      </c>
      <c r="R17" s="48">
        <v>-20.512589116505701</v>
      </c>
      <c r="S17" s="47">
        <v>69.697383639872797</v>
      </c>
      <c r="T17" s="47">
        <v>82.151245158379197</v>
      </c>
      <c r="U17" s="49">
        <v>-17.868477793737</v>
      </c>
    </row>
    <row r="18" spans="1:21" ht="12" thickBot="1">
      <c r="A18" s="71"/>
      <c r="B18" s="60" t="s">
        <v>16</v>
      </c>
      <c r="C18" s="61"/>
      <c r="D18" s="47">
        <v>1218506.3769</v>
      </c>
      <c r="E18" s="47">
        <v>1507625</v>
      </c>
      <c r="F18" s="48">
        <v>80.822908674239301</v>
      </c>
      <c r="G18" s="47">
        <v>1709910.0497000001</v>
      </c>
      <c r="H18" s="48">
        <v>-28.738568609864299</v>
      </c>
      <c r="I18" s="47">
        <v>184694.95600000001</v>
      </c>
      <c r="J18" s="48">
        <v>15.157487847530399</v>
      </c>
      <c r="K18" s="47">
        <v>298059.05099999998</v>
      </c>
      <c r="L18" s="48">
        <v>17.431270788325602</v>
      </c>
      <c r="M18" s="48">
        <v>-0.380341058658205</v>
      </c>
      <c r="N18" s="47">
        <v>37653680.0075</v>
      </c>
      <c r="O18" s="47">
        <v>597553792.27680004</v>
      </c>
      <c r="P18" s="47">
        <v>67609</v>
      </c>
      <c r="Q18" s="47">
        <v>120943</v>
      </c>
      <c r="R18" s="48">
        <v>-44.098459604937901</v>
      </c>
      <c r="S18" s="47">
        <v>18.0228427709329</v>
      </c>
      <c r="T18" s="47">
        <v>18.5475338862109</v>
      </c>
      <c r="U18" s="49">
        <v>-2.9112561317141998</v>
      </c>
    </row>
    <row r="19" spans="1:21" ht="12" thickBot="1">
      <c r="A19" s="71"/>
      <c r="B19" s="60" t="s">
        <v>17</v>
      </c>
      <c r="C19" s="61"/>
      <c r="D19" s="47">
        <v>523278.8469</v>
      </c>
      <c r="E19" s="47">
        <v>653540</v>
      </c>
      <c r="F19" s="48">
        <v>80.068373305383005</v>
      </c>
      <c r="G19" s="47">
        <v>614409.66630000004</v>
      </c>
      <c r="H19" s="48">
        <v>-14.832256782155399</v>
      </c>
      <c r="I19" s="47">
        <v>51622.2091</v>
      </c>
      <c r="J19" s="48">
        <v>9.8651434900950896</v>
      </c>
      <c r="K19" s="47">
        <v>69402.198900000003</v>
      </c>
      <c r="L19" s="48">
        <v>11.2957530954783</v>
      </c>
      <c r="M19" s="48">
        <v>-0.25618770128045598</v>
      </c>
      <c r="N19" s="47">
        <v>16090823.544</v>
      </c>
      <c r="O19" s="47">
        <v>202711911.7577</v>
      </c>
      <c r="P19" s="47">
        <v>11582</v>
      </c>
      <c r="Q19" s="47">
        <v>20267</v>
      </c>
      <c r="R19" s="48">
        <v>-42.852913603394697</v>
      </c>
      <c r="S19" s="47">
        <v>45.180352866516998</v>
      </c>
      <c r="T19" s="47">
        <v>41.787305555829697</v>
      </c>
      <c r="U19" s="49">
        <v>7.5100062204293003</v>
      </c>
    </row>
    <row r="20" spans="1:21" ht="12" thickBot="1">
      <c r="A20" s="71"/>
      <c r="B20" s="60" t="s">
        <v>18</v>
      </c>
      <c r="C20" s="61"/>
      <c r="D20" s="47">
        <v>814760.12150000001</v>
      </c>
      <c r="E20" s="47">
        <v>1161394</v>
      </c>
      <c r="F20" s="48">
        <v>70.153636190646793</v>
      </c>
      <c r="G20" s="47">
        <v>1003122.5014</v>
      </c>
      <c r="H20" s="48">
        <v>-18.777604892434699</v>
      </c>
      <c r="I20" s="47">
        <v>41491.713000000003</v>
      </c>
      <c r="J20" s="48">
        <v>5.0925066047185004</v>
      </c>
      <c r="K20" s="47">
        <v>69982.826499999996</v>
      </c>
      <c r="L20" s="48">
        <v>6.97649852359298</v>
      </c>
      <c r="M20" s="48">
        <v>-0.407115787185303</v>
      </c>
      <c r="N20" s="47">
        <v>22454879.638700001</v>
      </c>
      <c r="O20" s="47">
        <v>303645046.72420001</v>
      </c>
      <c r="P20" s="47">
        <v>34413</v>
      </c>
      <c r="Q20" s="47">
        <v>48530</v>
      </c>
      <c r="R20" s="48">
        <v>-29.0892231609314</v>
      </c>
      <c r="S20" s="47">
        <v>23.675939950018901</v>
      </c>
      <c r="T20" s="47">
        <v>28.7535233360808</v>
      </c>
      <c r="U20" s="49">
        <v>-21.4461744571955</v>
      </c>
    </row>
    <row r="21" spans="1:21" ht="12" thickBot="1">
      <c r="A21" s="71"/>
      <c r="B21" s="60" t="s">
        <v>19</v>
      </c>
      <c r="C21" s="61"/>
      <c r="D21" s="47">
        <v>294522.90610000002</v>
      </c>
      <c r="E21" s="47">
        <v>423368</v>
      </c>
      <c r="F21" s="48">
        <v>69.566643227641194</v>
      </c>
      <c r="G21" s="47">
        <v>352312.79220000003</v>
      </c>
      <c r="H21" s="48">
        <v>-16.403005334871299</v>
      </c>
      <c r="I21" s="47">
        <v>32434.6983</v>
      </c>
      <c r="J21" s="48">
        <v>11.012623340402399</v>
      </c>
      <c r="K21" s="47">
        <v>47897.317999999999</v>
      </c>
      <c r="L21" s="48">
        <v>13.595111804174801</v>
      </c>
      <c r="M21" s="48">
        <v>-0.322828507850899</v>
      </c>
      <c r="N21" s="47">
        <v>7840558.852</v>
      </c>
      <c r="O21" s="47">
        <v>117778214.2916</v>
      </c>
      <c r="P21" s="47">
        <v>27445</v>
      </c>
      <c r="Q21" s="47">
        <v>41112</v>
      </c>
      <c r="R21" s="48">
        <v>-33.243335279237201</v>
      </c>
      <c r="S21" s="47">
        <v>10.7313866314447</v>
      </c>
      <c r="T21" s="47">
        <v>10.4060770602257</v>
      </c>
      <c r="U21" s="49">
        <v>3.0313843158513598</v>
      </c>
    </row>
    <row r="22" spans="1:21" ht="12" thickBot="1">
      <c r="A22" s="71"/>
      <c r="B22" s="60" t="s">
        <v>20</v>
      </c>
      <c r="C22" s="61"/>
      <c r="D22" s="47">
        <v>835264.53130000003</v>
      </c>
      <c r="E22" s="47">
        <v>894605</v>
      </c>
      <c r="F22" s="48">
        <v>93.366852555038307</v>
      </c>
      <c r="G22" s="47">
        <v>907108.40079999994</v>
      </c>
      <c r="H22" s="48">
        <v>-7.9200974697885496</v>
      </c>
      <c r="I22" s="47">
        <v>89902.0285</v>
      </c>
      <c r="J22" s="48">
        <v>10.763300143976799</v>
      </c>
      <c r="K22" s="47">
        <v>126997.7142</v>
      </c>
      <c r="L22" s="48">
        <v>14.0002797998561</v>
      </c>
      <c r="M22" s="48">
        <v>-0.29209727067670299</v>
      </c>
      <c r="N22" s="47">
        <v>24043813.4131</v>
      </c>
      <c r="O22" s="47">
        <v>336370140.52270001</v>
      </c>
      <c r="P22" s="47">
        <v>55203</v>
      </c>
      <c r="Q22" s="47">
        <v>85673</v>
      </c>
      <c r="R22" s="48">
        <v>-35.565464031841998</v>
      </c>
      <c r="S22" s="47">
        <v>15.1307815028169</v>
      </c>
      <c r="T22" s="47">
        <v>14.974001204580199</v>
      </c>
      <c r="U22" s="49">
        <v>1.0361678820587299</v>
      </c>
    </row>
    <row r="23" spans="1:21" ht="12" thickBot="1">
      <c r="A23" s="71"/>
      <c r="B23" s="60" t="s">
        <v>21</v>
      </c>
      <c r="C23" s="61"/>
      <c r="D23" s="47">
        <v>2183657.1889</v>
      </c>
      <c r="E23" s="47">
        <v>2368757</v>
      </c>
      <c r="F23" s="48">
        <v>92.185783045707097</v>
      </c>
      <c r="G23" s="47">
        <v>2401414.1</v>
      </c>
      <c r="H23" s="48">
        <v>-9.0678617694465906</v>
      </c>
      <c r="I23" s="47">
        <v>189467.51319999999</v>
      </c>
      <c r="J23" s="48">
        <v>8.6766143588427802</v>
      </c>
      <c r="K23" s="47">
        <v>296061.71789999999</v>
      </c>
      <c r="L23" s="48">
        <v>12.3286407746169</v>
      </c>
      <c r="M23" s="48">
        <v>-0.36004048566658697</v>
      </c>
      <c r="N23" s="47">
        <v>61654835.983400002</v>
      </c>
      <c r="O23" s="47">
        <v>742825548.53380001</v>
      </c>
      <c r="P23" s="47">
        <v>76292</v>
      </c>
      <c r="Q23" s="47">
        <v>118094</v>
      </c>
      <c r="R23" s="48">
        <v>-35.397225938658998</v>
      </c>
      <c r="S23" s="47">
        <v>28.622361307869799</v>
      </c>
      <c r="T23" s="47">
        <v>29.1320635603841</v>
      </c>
      <c r="U23" s="49">
        <v>-1.78078337783469</v>
      </c>
    </row>
    <row r="24" spans="1:21" ht="12" thickBot="1">
      <c r="A24" s="71"/>
      <c r="B24" s="60" t="s">
        <v>22</v>
      </c>
      <c r="C24" s="61"/>
      <c r="D24" s="47">
        <v>237279.53909999999</v>
      </c>
      <c r="E24" s="47">
        <v>314545</v>
      </c>
      <c r="F24" s="48">
        <v>75.435800632659905</v>
      </c>
      <c r="G24" s="47">
        <v>306151.80099999998</v>
      </c>
      <c r="H24" s="48">
        <v>-22.496115219652101</v>
      </c>
      <c r="I24" s="47">
        <v>35772.4274</v>
      </c>
      <c r="J24" s="48">
        <v>15.076069152732099</v>
      </c>
      <c r="K24" s="47">
        <v>44865.639900000002</v>
      </c>
      <c r="L24" s="48">
        <v>14.6547038931187</v>
      </c>
      <c r="M24" s="48">
        <v>-0.20267653643785399</v>
      </c>
      <c r="N24" s="47">
        <v>6670630.6429000003</v>
      </c>
      <c r="O24" s="47">
        <v>90909687.026700005</v>
      </c>
      <c r="P24" s="47">
        <v>28092</v>
      </c>
      <c r="Q24" s="47">
        <v>39301</v>
      </c>
      <c r="R24" s="48">
        <v>-28.5209027760108</v>
      </c>
      <c r="S24" s="47">
        <v>8.4465164139256697</v>
      </c>
      <c r="T24" s="47">
        <v>8.7273462634538603</v>
      </c>
      <c r="U24" s="49">
        <v>-3.3248008500306798</v>
      </c>
    </row>
    <row r="25" spans="1:21" ht="12" thickBot="1">
      <c r="A25" s="71"/>
      <c r="B25" s="60" t="s">
        <v>23</v>
      </c>
      <c r="C25" s="61"/>
      <c r="D25" s="47">
        <v>196588.7366</v>
      </c>
      <c r="E25" s="47">
        <v>208247</v>
      </c>
      <c r="F25" s="48">
        <v>94.401713638131596</v>
      </c>
      <c r="G25" s="47">
        <v>354360.21049999999</v>
      </c>
      <c r="H25" s="48">
        <v>-44.522908956788797</v>
      </c>
      <c r="I25" s="47">
        <v>20952.060000000001</v>
      </c>
      <c r="J25" s="48">
        <v>10.6578130376977</v>
      </c>
      <c r="K25" s="47">
        <v>22100.768899999999</v>
      </c>
      <c r="L25" s="48">
        <v>6.2368088304315998</v>
      </c>
      <c r="M25" s="48">
        <v>-5.1975969940122997E-2</v>
      </c>
      <c r="N25" s="47">
        <v>5527190.5514000002</v>
      </c>
      <c r="O25" s="47">
        <v>76084827.054700002</v>
      </c>
      <c r="P25" s="47">
        <v>15056</v>
      </c>
      <c r="Q25" s="47">
        <v>21825</v>
      </c>
      <c r="R25" s="48">
        <v>-31.014891179839601</v>
      </c>
      <c r="S25" s="47">
        <v>13.057169009032901</v>
      </c>
      <c r="T25" s="47">
        <v>14.941837709049301</v>
      </c>
      <c r="U25" s="49">
        <v>-14.4339764516527</v>
      </c>
    </row>
    <row r="26" spans="1:21" ht="12" thickBot="1">
      <c r="A26" s="71"/>
      <c r="B26" s="60" t="s">
        <v>24</v>
      </c>
      <c r="C26" s="61"/>
      <c r="D26" s="47">
        <v>397741.25329999998</v>
      </c>
      <c r="E26" s="47">
        <v>641085</v>
      </c>
      <c r="F26" s="48">
        <v>62.0418904357457</v>
      </c>
      <c r="G26" s="47">
        <v>385470.18459999998</v>
      </c>
      <c r="H26" s="48">
        <v>3.18340281304339</v>
      </c>
      <c r="I26" s="47">
        <v>81828.685500000007</v>
      </c>
      <c r="J26" s="48">
        <v>20.573346320272201</v>
      </c>
      <c r="K26" s="47">
        <v>83549.618600000002</v>
      </c>
      <c r="L26" s="48">
        <v>21.6747291847485</v>
      </c>
      <c r="M26" s="48">
        <v>-2.0597737354601998E-2</v>
      </c>
      <c r="N26" s="47">
        <v>10282084.786900001</v>
      </c>
      <c r="O26" s="47">
        <v>163360637.73300001</v>
      </c>
      <c r="P26" s="47">
        <v>34982</v>
      </c>
      <c r="Q26" s="47">
        <v>48205</v>
      </c>
      <c r="R26" s="48">
        <v>-27.430764443522499</v>
      </c>
      <c r="S26" s="47">
        <v>11.3698831770625</v>
      </c>
      <c r="T26" s="47">
        <v>12.6710528990769</v>
      </c>
      <c r="U26" s="49">
        <v>-11.4440025614277</v>
      </c>
    </row>
    <row r="27" spans="1:21" ht="12" thickBot="1">
      <c r="A27" s="71"/>
      <c r="B27" s="60" t="s">
        <v>25</v>
      </c>
      <c r="C27" s="61"/>
      <c r="D27" s="47">
        <v>203090.6171</v>
      </c>
      <c r="E27" s="47">
        <v>283871</v>
      </c>
      <c r="F27" s="48">
        <v>71.543277439400299</v>
      </c>
      <c r="G27" s="47">
        <v>245097.93669999999</v>
      </c>
      <c r="H27" s="48">
        <v>-17.138993565423998</v>
      </c>
      <c r="I27" s="47">
        <v>56892.404600000002</v>
      </c>
      <c r="J27" s="48">
        <v>28.013310222001401</v>
      </c>
      <c r="K27" s="47">
        <v>69579.155700000003</v>
      </c>
      <c r="L27" s="48">
        <v>28.388307399407001</v>
      </c>
      <c r="M27" s="48">
        <v>-0.18233551373777299</v>
      </c>
      <c r="N27" s="47">
        <v>5177311.3046000004</v>
      </c>
      <c r="O27" s="47">
        <v>76325752.742799997</v>
      </c>
      <c r="P27" s="47">
        <v>31839</v>
      </c>
      <c r="Q27" s="47">
        <v>46412</v>
      </c>
      <c r="R27" s="48">
        <v>-31.399207101611601</v>
      </c>
      <c r="S27" s="47">
        <v>6.3786744904048502</v>
      </c>
      <c r="T27" s="47">
        <v>6.4834785895889002</v>
      </c>
      <c r="U27" s="49">
        <v>-1.64303883732744</v>
      </c>
    </row>
    <row r="28" spans="1:21" ht="12" thickBot="1">
      <c r="A28" s="71"/>
      <c r="B28" s="60" t="s">
        <v>26</v>
      </c>
      <c r="C28" s="61"/>
      <c r="D28" s="47">
        <v>800912.99219999998</v>
      </c>
      <c r="E28" s="47">
        <v>998285</v>
      </c>
      <c r="F28" s="48">
        <v>80.228891769384504</v>
      </c>
      <c r="G28" s="47">
        <v>1065070.4287</v>
      </c>
      <c r="H28" s="48">
        <v>-24.801875010502801</v>
      </c>
      <c r="I28" s="47">
        <v>49524.293599999997</v>
      </c>
      <c r="J28" s="48">
        <v>6.1834798638942603</v>
      </c>
      <c r="K28" s="47">
        <v>119823.71739999999</v>
      </c>
      <c r="L28" s="48">
        <v>11.2503092914009</v>
      </c>
      <c r="M28" s="48">
        <v>-0.58669039256497002</v>
      </c>
      <c r="N28" s="47">
        <v>19760978.6186</v>
      </c>
      <c r="O28" s="47">
        <v>263698749.9391</v>
      </c>
      <c r="P28" s="47">
        <v>43368</v>
      </c>
      <c r="Q28" s="47">
        <v>55784</v>
      </c>
      <c r="R28" s="48">
        <v>-22.257278072565601</v>
      </c>
      <c r="S28" s="47">
        <v>18.467833245711098</v>
      </c>
      <c r="T28" s="47">
        <v>20.4966392065825</v>
      </c>
      <c r="U28" s="49">
        <v>-10.985619882303</v>
      </c>
    </row>
    <row r="29" spans="1:21" ht="12" thickBot="1">
      <c r="A29" s="71"/>
      <c r="B29" s="60" t="s">
        <v>27</v>
      </c>
      <c r="C29" s="61"/>
      <c r="D29" s="47">
        <v>550061.7058</v>
      </c>
      <c r="E29" s="47">
        <v>633483</v>
      </c>
      <c r="F29" s="48">
        <v>86.831328670224806</v>
      </c>
      <c r="G29" s="47">
        <v>543429.98529999994</v>
      </c>
      <c r="H29" s="48">
        <v>1.2203449716413901</v>
      </c>
      <c r="I29" s="47">
        <v>68043.729200000002</v>
      </c>
      <c r="J29" s="48">
        <v>12.3701992853762</v>
      </c>
      <c r="K29" s="47">
        <v>118107.10430000001</v>
      </c>
      <c r="L29" s="48">
        <v>21.733637726081501</v>
      </c>
      <c r="M29" s="48">
        <v>-0.42388114920534897</v>
      </c>
      <c r="N29" s="47">
        <v>13237838.3958</v>
      </c>
      <c r="O29" s="47">
        <v>186836934.5562</v>
      </c>
      <c r="P29" s="47">
        <v>85651</v>
      </c>
      <c r="Q29" s="47">
        <v>104690</v>
      </c>
      <c r="R29" s="48">
        <v>-18.186073168402</v>
      </c>
      <c r="S29" s="47">
        <v>6.4221282390164696</v>
      </c>
      <c r="T29" s="47">
        <v>6.6792440223517104</v>
      </c>
      <c r="U29" s="49">
        <v>-4.0035915473187202</v>
      </c>
    </row>
    <row r="30" spans="1:21" ht="12" thickBot="1">
      <c r="A30" s="71"/>
      <c r="B30" s="60" t="s">
        <v>28</v>
      </c>
      <c r="C30" s="61"/>
      <c r="D30" s="47">
        <v>769694.88370000001</v>
      </c>
      <c r="E30" s="47">
        <v>949120</v>
      </c>
      <c r="F30" s="48">
        <v>81.095634240138196</v>
      </c>
      <c r="G30" s="47">
        <v>1108668.0697999999</v>
      </c>
      <c r="H30" s="48">
        <v>-30.574812726513301</v>
      </c>
      <c r="I30" s="47">
        <v>117513.1667</v>
      </c>
      <c r="J30" s="48">
        <v>15.267500043017399</v>
      </c>
      <c r="K30" s="47">
        <v>159399.3132</v>
      </c>
      <c r="L30" s="48">
        <v>14.3775506431564</v>
      </c>
      <c r="M30" s="48">
        <v>-0.26277494964765002</v>
      </c>
      <c r="N30" s="47">
        <v>23468922.331999999</v>
      </c>
      <c r="O30" s="47">
        <v>342697604.21130002</v>
      </c>
      <c r="P30" s="47">
        <v>62508</v>
      </c>
      <c r="Q30" s="47">
        <v>86069</v>
      </c>
      <c r="R30" s="48">
        <v>-27.374548327504701</v>
      </c>
      <c r="S30" s="47">
        <v>12.313542005823299</v>
      </c>
      <c r="T30" s="47">
        <v>12.852990818994099</v>
      </c>
      <c r="U30" s="49">
        <v>-4.3809393992053298</v>
      </c>
    </row>
    <row r="31" spans="1:21" ht="12" thickBot="1">
      <c r="A31" s="71"/>
      <c r="B31" s="60" t="s">
        <v>29</v>
      </c>
      <c r="C31" s="61"/>
      <c r="D31" s="47">
        <v>549905.49620000005</v>
      </c>
      <c r="E31" s="47">
        <v>1160037</v>
      </c>
      <c r="F31" s="48">
        <v>47.4041341957196</v>
      </c>
      <c r="G31" s="47">
        <v>1120945.7001</v>
      </c>
      <c r="H31" s="48">
        <v>-50.9427177292404</v>
      </c>
      <c r="I31" s="47">
        <v>39932.3747</v>
      </c>
      <c r="J31" s="48">
        <v>7.2616795023770102</v>
      </c>
      <c r="K31" s="47">
        <v>32577.2425</v>
      </c>
      <c r="L31" s="48">
        <v>2.9062284191904899</v>
      </c>
      <c r="M31" s="48">
        <v>0.22577516190942201</v>
      </c>
      <c r="N31" s="47">
        <v>23844646.0352</v>
      </c>
      <c r="O31" s="47">
        <v>281960618.97960001</v>
      </c>
      <c r="P31" s="47">
        <v>24737</v>
      </c>
      <c r="Q31" s="47">
        <v>37163</v>
      </c>
      <c r="R31" s="48">
        <v>-33.4364825229395</v>
      </c>
      <c r="S31" s="47">
        <v>22.230080292678998</v>
      </c>
      <c r="T31" s="47">
        <v>29.4370786346635</v>
      </c>
      <c r="U31" s="49">
        <v>-32.420028389902001</v>
      </c>
    </row>
    <row r="32" spans="1:21" ht="12" thickBot="1">
      <c r="A32" s="71"/>
      <c r="B32" s="60" t="s">
        <v>30</v>
      </c>
      <c r="C32" s="61"/>
      <c r="D32" s="47">
        <v>118516.7499</v>
      </c>
      <c r="E32" s="47">
        <v>139480</v>
      </c>
      <c r="F32" s="48">
        <v>84.970425795813</v>
      </c>
      <c r="G32" s="47">
        <v>122008.6278</v>
      </c>
      <c r="H32" s="48">
        <v>-2.8619926008216399</v>
      </c>
      <c r="I32" s="47">
        <v>29240.724699999999</v>
      </c>
      <c r="J32" s="48">
        <v>24.672229642368901</v>
      </c>
      <c r="K32" s="47">
        <v>33920.567799999997</v>
      </c>
      <c r="L32" s="48">
        <v>27.8017779657383</v>
      </c>
      <c r="M32" s="48">
        <v>-0.137964763078052</v>
      </c>
      <c r="N32" s="47">
        <v>2822194.9234000002</v>
      </c>
      <c r="O32" s="47">
        <v>42141467.126999997</v>
      </c>
      <c r="P32" s="47">
        <v>27955</v>
      </c>
      <c r="Q32" s="47">
        <v>32596</v>
      </c>
      <c r="R32" s="48">
        <v>-14.2379433059271</v>
      </c>
      <c r="S32" s="47">
        <v>4.2395546378107696</v>
      </c>
      <c r="T32" s="47">
        <v>4.87408708737268</v>
      </c>
      <c r="U32" s="49">
        <v>-14.9669600646916</v>
      </c>
    </row>
    <row r="33" spans="1:21" ht="12" thickBot="1">
      <c r="A33" s="71"/>
      <c r="B33" s="60" t="s">
        <v>31</v>
      </c>
      <c r="C33" s="61"/>
      <c r="D33" s="47">
        <v>15.4701</v>
      </c>
      <c r="E33" s="50"/>
      <c r="F33" s="50"/>
      <c r="G33" s="47">
        <v>342.4785</v>
      </c>
      <c r="H33" s="48">
        <v>-95.482898926502003</v>
      </c>
      <c r="I33" s="47">
        <v>2.1118000000000001</v>
      </c>
      <c r="J33" s="48">
        <v>13.6508490572136</v>
      </c>
      <c r="K33" s="47">
        <v>56.505600000000001</v>
      </c>
      <c r="L33" s="48">
        <v>16.499021106434402</v>
      </c>
      <c r="M33" s="48">
        <v>-0.96262671310454195</v>
      </c>
      <c r="N33" s="47">
        <v>891.84990000000005</v>
      </c>
      <c r="O33" s="47">
        <v>29083.406500000001</v>
      </c>
      <c r="P33" s="47">
        <v>3</v>
      </c>
      <c r="Q33" s="47">
        <v>11</v>
      </c>
      <c r="R33" s="48">
        <v>-72.727272727272705</v>
      </c>
      <c r="S33" s="47">
        <v>5.1566999999999998</v>
      </c>
      <c r="T33" s="47">
        <v>7.3193545454545497</v>
      </c>
      <c r="U33" s="49">
        <v>-41.938731077133497</v>
      </c>
    </row>
    <row r="34" spans="1:21" ht="12" thickBot="1">
      <c r="A34" s="71"/>
      <c r="B34" s="60" t="s">
        <v>40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152126.0202</v>
      </c>
      <c r="E35" s="47">
        <v>223492</v>
      </c>
      <c r="F35" s="48">
        <v>68.067769853059602</v>
      </c>
      <c r="G35" s="47">
        <v>233479.859</v>
      </c>
      <c r="H35" s="48">
        <v>-34.844049995764301</v>
      </c>
      <c r="I35" s="47">
        <v>17446.513900000002</v>
      </c>
      <c r="J35" s="48">
        <v>11.4684613960604</v>
      </c>
      <c r="K35" s="47">
        <v>38230.397199999999</v>
      </c>
      <c r="L35" s="48">
        <v>16.374173499907801</v>
      </c>
      <c r="M35" s="48">
        <v>-0.54364811307793603</v>
      </c>
      <c r="N35" s="47">
        <v>3817956.6551999999</v>
      </c>
      <c r="O35" s="47">
        <v>44158893.936800003</v>
      </c>
      <c r="P35" s="47">
        <v>12519</v>
      </c>
      <c r="Q35" s="47">
        <v>17702</v>
      </c>
      <c r="R35" s="48">
        <v>-29.279177494068499</v>
      </c>
      <c r="S35" s="47">
        <v>12.1516111670261</v>
      </c>
      <c r="T35" s="47">
        <v>12.6961695853576</v>
      </c>
      <c r="U35" s="49">
        <v>-4.4813680329826999</v>
      </c>
    </row>
    <row r="36" spans="1:21" ht="12" thickBot="1">
      <c r="A36" s="71"/>
      <c r="B36" s="60" t="s">
        <v>41</v>
      </c>
      <c r="C36" s="61"/>
      <c r="D36" s="50"/>
      <c r="E36" s="47">
        <v>605869</v>
      </c>
      <c r="F36" s="50"/>
      <c r="G36" s="47">
        <v>4870.4399999999996</v>
      </c>
      <c r="H36" s="50"/>
      <c r="I36" s="50"/>
      <c r="J36" s="50"/>
      <c r="K36" s="47">
        <v>200.61539999999999</v>
      </c>
      <c r="L36" s="48">
        <v>4.1190405794959002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42</v>
      </c>
      <c r="C37" s="61"/>
      <c r="D37" s="50"/>
      <c r="E37" s="47">
        <v>273091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43</v>
      </c>
      <c r="C38" s="61"/>
      <c r="D38" s="50"/>
      <c r="E38" s="47">
        <v>323555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247322.22229999999</v>
      </c>
      <c r="E39" s="47">
        <v>362289</v>
      </c>
      <c r="F39" s="48">
        <v>68.266555788334699</v>
      </c>
      <c r="G39" s="47">
        <v>416553.34499999997</v>
      </c>
      <c r="H39" s="48">
        <v>-40.626518723550298</v>
      </c>
      <c r="I39" s="47">
        <v>12648.6612</v>
      </c>
      <c r="J39" s="48">
        <v>5.1142437110472301</v>
      </c>
      <c r="K39" s="47">
        <v>25844.254099999998</v>
      </c>
      <c r="L39" s="48">
        <v>6.2043083821593097</v>
      </c>
      <c r="M39" s="48">
        <v>-0.51058130170605298</v>
      </c>
      <c r="N39" s="47">
        <v>8139086.1037999997</v>
      </c>
      <c r="O39" s="47">
        <v>110088679.00130001</v>
      </c>
      <c r="P39" s="47">
        <v>407</v>
      </c>
      <c r="Q39" s="47">
        <v>575</v>
      </c>
      <c r="R39" s="48">
        <v>-29.2173913043478</v>
      </c>
      <c r="S39" s="47">
        <v>607.67130786240796</v>
      </c>
      <c r="T39" s="47">
        <v>628.21850539130401</v>
      </c>
      <c r="U39" s="49">
        <v>-3.3813012500417301</v>
      </c>
    </row>
    <row r="40" spans="1:21" ht="12" thickBot="1">
      <c r="A40" s="71"/>
      <c r="B40" s="60" t="s">
        <v>34</v>
      </c>
      <c r="C40" s="61"/>
      <c r="D40" s="47">
        <v>343138.72840000002</v>
      </c>
      <c r="E40" s="47">
        <v>513648</v>
      </c>
      <c r="F40" s="48">
        <v>66.804256689406003</v>
      </c>
      <c r="G40" s="47">
        <v>436061.66499999998</v>
      </c>
      <c r="H40" s="48">
        <v>-21.309586248541301</v>
      </c>
      <c r="I40" s="47">
        <v>26184.7991</v>
      </c>
      <c r="J40" s="48">
        <v>7.6309658260072997</v>
      </c>
      <c r="K40" s="47">
        <v>39556.798199999997</v>
      </c>
      <c r="L40" s="48">
        <v>9.0713771411206299</v>
      </c>
      <c r="M40" s="48">
        <v>-0.33804553726494502</v>
      </c>
      <c r="N40" s="47">
        <v>13135269.2531</v>
      </c>
      <c r="O40" s="47">
        <v>147445006.14210001</v>
      </c>
      <c r="P40" s="47">
        <v>1891</v>
      </c>
      <c r="Q40" s="47">
        <v>2849</v>
      </c>
      <c r="R40" s="48">
        <v>-33.6258336258336</v>
      </c>
      <c r="S40" s="47">
        <v>181.458872765732</v>
      </c>
      <c r="T40" s="47">
        <v>216.84773394173399</v>
      </c>
      <c r="U40" s="49">
        <v>-19.5024143138426</v>
      </c>
    </row>
    <row r="41" spans="1:21" ht="12" thickBot="1">
      <c r="A41" s="71"/>
      <c r="B41" s="60" t="s">
        <v>44</v>
      </c>
      <c r="C41" s="61"/>
      <c r="D41" s="50"/>
      <c r="E41" s="47">
        <v>315850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45</v>
      </c>
      <c r="C42" s="61"/>
      <c r="D42" s="50"/>
      <c r="E42" s="47">
        <v>134812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25601.8429</v>
      </c>
      <c r="E43" s="53"/>
      <c r="F43" s="53"/>
      <c r="G43" s="52">
        <v>47274.74</v>
      </c>
      <c r="H43" s="54">
        <v>-45.8445611757992</v>
      </c>
      <c r="I43" s="52">
        <v>3172.1768000000002</v>
      </c>
      <c r="J43" s="54">
        <v>12.3904236596968</v>
      </c>
      <c r="K43" s="52">
        <v>2356.8944999999999</v>
      </c>
      <c r="L43" s="54">
        <v>4.98552609702348</v>
      </c>
      <c r="M43" s="54">
        <v>0.34591378612831403</v>
      </c>
      <c r="N43" s="52">
        <v>736790.04740000004</v>
      </c>
      <c r="O43" s="52">
        <v>14707624.203199999</v>
      </c>
      <c r="P43" s="52">
        <v>48</v>
      </c>
      <c r="Q43" s="52">
        <v>76</v>
      </c>
      <c r="R43" s="54">
        <v>-36.842105263157897</v>
      </c>
      <c r="S43" s="52">
        <v>533.37172708333298</v>
      </c>
      <c r="T43" s="52">
        <v>550.15899473684203</v>
      </c>
      <c r="U43" s="55">
        <v>-3.14738611011636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53</v>
      </c>
      <c r="B1" s="31" t="s">
        <v>36</v>
      </c>
      <c r="C1" s="30" t="s">
        <v>37</v>
      </c>
      <c r="D1" s="30" t="s">
        <v>38</v>
      </c>
      <c r="E1" s="30" t="s">
        <v>39</v>
      </c>
      <c r="F1" s="30" t="s">
        <v>46</v>
      </c>
      <c r="G1" s="30" t="s">
        <v>39</v>
      </c>
      <c r="H1" s="30" t="s">
        <v>47</v>
      </c>
    </row>
    <row r="2" spans="1:8" ht="14.25">
      <c r="A2" s="32">
        <v>1</v>
      </c>
      <c r="B2" s="33">
        <v>12</v>
      </c>
      <c r="C2" s="32">
        <v>45849</v>
      </c>
      <c r="D2" s="32">
        <v>519440.68004786299</v>
      </c>
      <c r="E2" s="32">
        <v>394121.88242478599</v>
      </c>
      <c r="F2" s="32">
        <v>125318.797623077</v>
      </c>
      <c r="G2" s="32">
        <v>394121.88242478599</v>
      </c>
      <c r="H2" s="32">
        <v>0.24125718765717299</v>
      </c>
    </row>
    <row r="3" spans="1:8" ht="14.25">
      <c r="A3" s="32">
        <v>2</v>
      </c>
      <c r="B3" s="33">
        <v>13</v>
      </c>
      <c r="C3" s="32">
        <v>8011.56</v>
      </c>
      <c r="D3" s="32">
        <v>61190.883968504699</v>
      </c>
      <c r="E3" s="32">
        <v>47570.618028719502</v>
      </c>
      <c r="F3" s="32">
        <v>13620.2659397852</v>
      </c>
      <c r="G3" s="32">
        <v>47570.618028719502</v>
      </c>
      <c r="H3" s="32">
        <v>0.22258652035155499</v>
      </c>
    </row>
    <row r="4" spans="1:8" ht="14.25">
      <c r="A4" s="32">
        <v>3</v>
      </c>
      <c r="B4" s="33">
        <v>14</v>
      </c>
      <c r="C4" s="32">
        <v>91871</v>
      </c>
      <c r="D4" s="32">
        <v>77224.546306837598</v>
      </c>
      <c r="E4" s="32">
        <v>55897.933876923104</v>
      </c>
      <c r="F4" s="32">
        <v>21326.612429914501</v>
      </c>
      <c r="G4" s="32">
        <v>55897.933876923104</v>
      </c>
      <c r="H4" s="32">
        <v>0.27616364808641503</v>
      </c>
    </row>
    <row r="5" spans="1:8" ht="14.25">
      <c r="A5" s="32">
        <v>4</v>
      </c>
      <c r="B5" s="33">
        <v>15</v>
      </c>
      <c r="C5" s="32">
        <v>2789</v>
      </c>
      <c r="D5" s="32">
        <v>40146.376974359002</v>
      </c>
      <c r="E5" s="32">
        <v>30397.408256410301</v>
      </c>
      <c r="F5" s="32">
        <v>9748.9687179487191</v>
      </c>
      <c r="G5" s="32">
        <v>30397.408256410301</v>
      </c>
      <c r="H5" s="32">
        <v>0.24283557951381901</v>
      </c>
    </row>
    <row r="6" spans="1:8" ht="14.25">
      <c r="A6" s="32">
        <v>5</v>
      </c>
      <c r="B6" s="33">
        <v>16</v>
      </c>
      <c r="C6" s="32">
        <v>2736</v>
      </c>
      <c r="D6" s="32">
        <v>226834.287584615</v>
      </c>
      <c r="E6" s="32">
        <v>222608.26029658099</v>
      </c>
      <c r="F6" s="32">
        <v>4226.02728803419</v>
      </c>
      <c r="G6" s="32">
        <v>222608.26029658099</v>
      </c>
      <c r="H6" s="32">
        <v>1.8630460734282799E-2</v>
      </c>
    </row>
    <row r="7" spans="1:8" ht="14.25">
      <c r="A7" s="32">
        <v>6</v>
      </c>
      <c r="B7" s="33">
        <v>17</v>
      </c>
      <c r="C7" s="32">
        <v>17304.308000000001</v>
      </c>
      <c r="D7" s="32">
        <v>323652.37471794902</v>
      </c>
      <c r="E7" s="32">
        <v>244640.44198547001</v>
      </c>
      <c r="F7" s="32">
        <v>79011.932732478599</v>
      </c>
      <c r="G7" s="32">
        <v>244640.44198547001</v>
      </c>
      <c r="H7" s="32">
        <v>0.24412591689257501</v>
      </c>
    </row>
    <row r="8" spans="1:8" ht="14.25">
      <c r="A8" s="32">
        <v>7</v>
      </c>
      <c r="B8" s="33">
        <v>18</v>
      </c>
      <c r="C8" s="32">
        <v>29445</v>
      </c>
      <c r="D8" s="32">
        <v>167905.92414871801</v>
      </c>
      <c r="E8" s="32">
        <v>133666.17594957299</v>
      </c>
      <c r="F8" s="32">
        <v>34239.748199145302</v>
      </c>
      <c r="G8" s="32">
        <v>133666.17594957299</v>
      </c>
      <c r="H8" s="32">
        <v>0.20392221640028901</v>
      </c>
    </row>
    <row r="9" spans="1:8" ht="14.25">
      <c r="A9" s="32">
        <v>8</v>
      </c>
      <c r="B9" s="33">
        <v>19</v>
      </c>
      <c r="C9" s="32">
        <v>11430</v>
      </c>
      <c r="D9" s="32">
        <v>109542.07912906</v>
      </c>
      <c r="E9" s="32">
        <v>81912.177059829104</v>
      </c>
      <c r="F9" s="32">
        <v>27629.9020692308</v>
      </c>
      <c r="G9" s="32">
        <v>81912.177059829104</v>
      </c>
      <c r="H9" s="32">
        <v>0.25223094439058302</v>
      </c>
    </row>
    <row r="10" spans="1:8" ht="14.25">
      <c r="A10" s="32">
        <v>9</v>
      </c>
      <c r="B10" s="33">
        <v>21</v>
      </c>
      <c r="C10" s="32">
        <v>134480</v>
      </c>
      <c r="D10" s="32">
        <v>514474.15090000001</v>
      </c>
      <c r="E10" s="32">
        <v>485662.00760000001</v>
      </c>
      <c r="F10" s="32">
        <v>28812.1433</v>
      </c>
      <c r="G10" s="32">
        <v>485662.00760000001</v>
      </c>
      <c r="H10" s="32">
        <v>5.6003092185675798E-2</v>
      </c>
    </row>
    <row r="11" spans="1:8" ht="14.25">
      <c r="A11" s="32">
        <v>10</v>
      </c>
      <c r="B11" s="33">
        <v>22</v>
      </c>
      <c r="C11" s="32">
        <v>47490.680999999997</v>
      </c>
      <c r="D11" s="32">
        <v>613894.59270683804</v>
      </c>
      <c r="E11" s="32">
        <v>560530.96283247904</v>
      </c>
      <c r="F11" s="32">
        <v>53363.629874359001</v>
      </c>
      <c r="G11" s="32">
        <v>560530.96283247904</v>
      </c>
      <c r="H11" s="32">
        <v>8.6926372227947801E-2</v>
      </c>
    </row>
    <row r="12" spans="1:8" ht="14.25">
      <c r="A12" s="32">
        <v>11</v>
      </c>
      <c r="B12" s="33">
        <v>23</v>
      </c>
      <c r="C12" s="32">
        <v>149763.09</v>
      </c>
      <c r="D12" s="32">
        <v>1218506.55915385</v>
      </c>
      <c r="E12" s="32">
        <v>1033811.4229076901</v>
      </c>
      <c r="F12" s="32">
        <v>184695.136246154</v>
      </c>
      <c r="G12" s="32">
        <v>1033811.4229076901</v>
      </c>
      <c r="H12" s="32">
        <v>0.15157500372784999</v>
      </c>
    </row>
    <row r="13" spans="1:8" ht="14.25">
      <c r="A13" s="32">
        <v>12</v>
      </c>
      <c r="B13" s="33">
        <v>24</v>
      </c>
      <c r="C13" s="32">
        <v>20050.23</v>
      </c>
      <c r="D13" s="32">
        <v>523278.874407692</v>
      </c>
      <c r="E13" s="32">
        <v>471656.638175214</v>
      </c>
      <c r="F13" s="32">
        <v>51622.236232478601</v>
      </c>
      <c r="G13" s="32">
        <v>471656.638175214</v>
      </c>
      <c r="H13" s="32">
        <v>9.8651481565944499E-2</v>
      </c>
    </row>
    <row r="14" spans="1:8" ht="14.25">
      <c r="A14" s="32">
        <v>13</v>
      </c>
      <c r="B14" s="33">
        <v>25</v>
      </c>
      <c r="C14" s="32">
        <v>66807</v>
      </c>
      <c r="D14" s="32">
        <v>814760.22939999995</v>
      </c>
      <c r="E14" s="32">
        <v>773268.40850000002</v>
      </c>
      <c r="F14" s="32">
        <v>41491.820899999999</v>
      </c>
      <c r="G14" s="32">
        <v>773268.40850000002</v>
      </c>
      <c r="H14" s="32">
        <v>5.0925191734696097E-2</v>
      </c>
    </row>
    <row r="15" spans="1:8" ht="14.25">
      <c r="A15" s="32">
        <v>14</v>
      </c>
      <c r="B15" s="33">
        <v>26</v>
      </c>
      <c r="C15" s="32">
        <v>61414</v>
      </c>
      <c r="D15" s="32">
        <v>294522.78868786001</v>
      </c>
      <c r="E15" s="32">
        <v>262088.207765895</v>
      </c>
      <c r="F15" s="32">
        <v>32434.580921965098</v>
      </c>
      <c r="G15" s="32">
        <v>262088.207765895</v>
      </c>
      <c r="H15" s="32">
        <v>0.11012587876974</v>
      </c>
    </row>
    <row r="16" spans="1:8" ht="14.25">
      <c r="A16" s="32">
        <v>15</v>
      </c>
      <c r="B16" s="33">
        <v>27</v>
      </c>
      <c r="C16" s="32">
        <v>135294.95800000001</v>
      </c>
      <c r="D16" s="32">
        <v>835264.640272566</v>
      </c>
      <c r="E16" s="32">
        <v>745362.50317168096</v>
      </c>
      <c r="F16" s="32">
        <v>89902.137100884996</v>
      </c>
      <c r="G16" s="32">
        <v>745362.50317168096</v>
      </c>
      <c r="H16" s="32">
        <v>0.107633117417191</v>
      </c>
    </row>
    <row r="17" spans="1:8" ht="14.25">
      <c r="A17" s="32">
        <v>16</v>
      </c>
      <c r="B17" s="33">
        <v>29</v>
      </c>
      <c r="C17" s="32">
        <v>180699</v>
      </c>
      <c r="D17" s="32">
        <v>2183658.31755812</v>
      </c>
      <c r="E17" s="32">
        <v>1994189.70305726</v>
      </c>
      <c r="F17" s="32">
        <v>189468.61450085501</v>
      </c>
      <c r="G17" s="32">
        <v>1994189.70305726</v>
      </c>
      <c r="H17" s="32">
        <v>8.6766603079518598E-2</v>
      </c>
    </row>
    <row r="18" spans="1:8" ht="14.25">
      <c r="A18" s="32">
        <v>17</v>
      </c>
      <c r="B18" s="33">
        <v>31</v>
      </c>
      <c r="C18" s="32">
        <v>34371.455999999998</v>
      </c>
      <c r="D18" s="32">
        <v>237279.54056460201</v>
      </c>
      <c r="E18" s="32">
        <v>201507.11227724599</v>
      </c>
      <c r="F18" s="32">
        <v>35772.428287355498</v>
      </c>
      <c r="G18" s="32">
        <v>201507.11227724599</v>
      </c>
      <c r="H18" s="32">
        <v>0.15076069433646</v>
      </c>
    </row>
    <row r="19" spans="1:8" ht="14.25">
      <c r="A19" s="32">
        <v>18</v>
      </c>
      <c r="B19" s="33">
        <v>32</v>
      </c>
      <c r="C19" s="32">
        <v>11751.165999999999</v>
      </c>
      <c r="D19" s="32">
        <v>196588.734408305</v>
      </c>
      <c r="E19" s="32">
        <v>175636.683109395</v>
      </c>
      <c r="F19" s="32">
        <v>20952.051298910199</v>
      </c>
      <c r="G19" s="32">
        <v>175636.683109395</v>
      </c>
      <c r="H19" s="32">
        <v>0.106578087304809</v>
      </c>
    </row>
    <row r="20" spans="1:8" ht="14.25">
      <c r="A20" s="32">
        <v>19</v>
      </c>
      <c r="B20" s="33">
        <v>33</v>
      </c>
      <c r="C20" s="32">
        <v>33234.252</v>
      </c>
      <c r="D20" s="32">
        <v>397741.25457302801</v>
      </c>
      <c r="E20" s="32">
        <v>315912.580135066</v>
      </c>
      <c r="F20" s="32">
        <v>81828.674437962094</v>
      </c>
      <c r="G20" s="32">
        <v>315912.580135066</v>
      </c>
      <c r="H20" s="32">
        <v>0.20573343473209599</v>
      </c>
    </row>
    <row r="21" spans="1:8" ht="14.25">
      <c r="A21" s="32">
        <v>20</v>
      </c>
      <c r="B21" s="33">
        <v>34</v>
      </c>
      <c r="C21" s="32">
        <v>41007.362000000001</v>
      </c>
      <c r="D21" s="32">
        <v>203090.57189032601</v>
      </c>
      <c r="E21" s="32">
        <v>146198.21016056801</v>
      </c>
      <c r="F21" s="32">
        <v>56892.361729757802</v>
      </c>
      <c r="G21" s="32">
        <v>146198.21016056801</v>
      </c>
      <c r="H21" s="32">
        <v>0.28013295349072698</v>
      </c>
    </row>
    <row r="22" spans="1:8" ht="14.25">
      <c r="A22" s="32">
        <v>21</v>
      </c>
      <c r="B22" s="33">
        <v>35</v>
      </c>
      <c r="C22" s="32">
        <v>33014.633999999998</v>
      </c>
      <c r="D22" s="32">
        <v>800912.99129205802</v>
      </c>
      <c r="E22" s="32">
        <v>751388.70129902195</v>
      </c>
      <c r="F22" s="32">
        <v>49524.289993036102</v>
      </c>
      <c r="G22" s="32">
        <v>751388.70129902195</v>
      </c>
      <c r="H22" s="32">
        <v>6.1834794205475399E-2</v>
      </c>
    </row>
    <row r="23" spans="1:8" ht="14.25">
      <c r="A23" s="32">
        <v>22</v>
      </c>
      <c r="B23" s="33">
        <v>36</v>
      </c>
      <c r="C23" s="32">
        <v>105138.772</v>
      </c>
      <c r="D23" s="32">
        <v>550061.70623539796</v>
      </c>
      <c r="E23" s="32">
        <v>482017.97689728998</v>
      </c>
      <c r="F23" s="32">
        <v>68043.729338108402</v>
      </c>
      <c r="G23" s="32">
        <v>482017.97689728998</v>
      </c>
      <c r="H23" s="32">
        <v>0.123701993006925</v>
      </c>
    </row>
    <row r="24" spans="1:8" ht="14.25">
      <c r="A24" s="32">
        <v>23</v>
      </c>
      <c r="B24" s="33">
        <v>37</v>
      </c>
      <c r="C24" s="32">
        <v>98089.941000000006</v>
      </c>
      <c r="D24" s="32">
        <v>769694.87506017694</v>
      </c>
      <c r="E24" s="32">
        <v>652181.70413285901</v>
      </c>
      <c r="F24" s="32">
        <v>117513.170927318</v>
      </c>
      <c r="G24" s="32">
        <v>652181.70413285901</v>
      </c>
      <c r="H24" s="32">
        <v>0.15267500763615</v>
      </c>
    </row>
    <row r="25" spans="1:8" ht="14.25">
      <c r="A25" s="32">
        <v>24</v>
      </c>
      <c r="B25" s="33">
        <v>38</v>
      </c>
      <c r="C25" s="32">
        <v>113283.126</v>
      </c>
      <c r="D25" s="32">
        <v>549905.44373008795</v>
      </c>
      <c r="E25" s="32">
        <v>509973.07870707999</v>
      </c>
      <c r="F25" s="32">
        <v>39932.365023008802</v>
      </c>
      <c r="G25" s="32">
        <v>509973.07870707999</v>
      </c>
      <c r="H25" s="32">
        <v>7.2616784355037101E-2</v>
      </c>
    </row>
    <row r="26" spans="1:8" ht="14.25">
      <c r="A26" s="32">
        <v>25</v>
      </c>
      <c r="B26" s="33">
        <v>39</v>
      </c>
      <c r="C26" s="32">
        <v>96216.572</v>
      </c>
      <c r="D26" s="32">
        <v>118516.593999947</v>
      </c>
      <c r="E26" s="32">
        <v>89276.035103488903</v>
      </c>
      <c r="F26" s="32">
        <v>29240.5588964581</v>
      </c>
      <c r="G26" s="32">
        <v>89276.035103488903</v>
      </c>
      <c r="H26" s="32">
        <v>0.246721221979018</v>
      </c>
    </row>
    <row r="27" spans="1:8" ht="14.25">
      <c r="A27" s="32">
        <v>26</v>
      </c>
      <c r="B27" s="33">
        <v>40</v>
      </c>
      <c r="C27" s="32">
        <v>4</v>
      </c>
      <c r="D27" s="32">
        <v>15.4701</v>
      </c>
      <c r="E27" s="32">
        <v>13.3583</v>
      </c>
      <c r="F27" s="32">
        <v>2.1118000000000001</v>
      </c>
      <c r="G27" s="32">
        <v>13.3583</v>
      </c>
      <c r="H27" s="32">
        <v>0.13650849057213599</v>
      </c>
    </row>
    <row r="28" spans="1:8" ht="14.25">
      <c r="A28" s="32">
        <v>27</v>
      </c>
      <c r="B28" s="33">
        <v>42</v>
      </c>
      <c r="C28" s="32">
        <v>9987.82</v>
      </c>
      <c r="D28" s="32">
        <v>152126.01949999999</v>
      </c>
      <c r="E28" s="32">
        <v>134679.51010000001</v>
      </c>
      <c r="F28" s="32">
        <v>17446.509399999999</v>
      </c>
      <c r="G28" s="32">
        <v>134679.51010000001</v>
      </c>
      <c r="H28" s="32">
        <v>0.114684584907581</v>
      </c>
    </row>
    <row r="29" spans="1:8" ht="14.25">
      <c r="A29" s="32">
        <v>28</v>
      </c>
      <c r="B29" s="33">
        <v>75</v>
      </c>
      <c r="C29" s="32">
        <v>413</v>
      </c>
      <c r="D29" s="32">
        <v>247322.22222222199</v>
      </c>
      <c r="E29" s="32">
        <v>234673.563247863</v>
      </c>
      <c r="F29" s="32">
        <v>12648.658974358999</v>
      </c>
      <c r="G29" s="32">
        <v>234673.563247863</v>
      </c>
      <c r="H29" s="32">
        <v>5.1142428127602703E-2</v>
      </c>
    </row>
    <row r="30" spans="1:8" ht="14.25">
      <c r="A30" s="32">
        <v>29</v>
      </c>
      <c r="B30" s="33">
        <v>76</v>
      </c>
      <c r="C30" s="32">
        <v>2019</v>
      </c>
      <c r="D30" s="32">
        <v>343138.72234273498</v>
      </c>
      <c r="E30" s="32">
        <v>316953.92164102598</v>
      </c>
      <c r="F30" s="32">
        <v>26184.800701709399</v>
      </c>
      <c r="G30" s="32">
        <v>316953.92164102598</v>
      </c>
      <c r="H30" s="32">
        <v>7.6309664274950006E-2</v>
      </c>
    </row>
    <row r="31" spans="1:8" ht="14.25">
      <c r="A31" s="32">
        <v>30</v>
      </c>
      <c r="B31" s="33">
        <v>99</v>
      </c>
      <c r="C31" s="32">
        <v>48</v>
      </c>
      <c r="D31" s="32">
        <v>25601.842901444699</v>
      </c>
      <c r="E31" s="32">
        <v>22429.666545647098</v>
      </c>
      <c r="F31" s="32">
        <v>3172.1763557975901</v>
      </c>
      <c r="G31" s="32">
        <v>22429.666545647098</v>
      </c>
      <c r="H31" s="32">
        <v>0.123904219239569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vw_yangjin</cp:lastModifiedBy>
  <dcterms:created xsi:type="dcterms:W3CDTF">2013-06-21T00:28:37Z</dcterms:created>
  <dcterms:modified xsi:type="dcterms:W3CDTF">2013-10-22T00:17:45Z</dcterms:modified>
</cp:coreProperties>
</file>