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 refMode="R1C1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<sst xmlns="http://schemas.openxmlformats.org/spreadsheetml/2006/main" count="114" uniqueCount="71">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</sst>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33" fillId="0" borderId="0" xfId="0" applyNumberFormat="1" applyFont="1" applyAlignment="1"/>
    <xf numFmtId="1" fontId="33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181" Type="http://schemas.openxmlformats.org/officeDocument/2006/relationships/hyperlink" Target="cid:482d44f62" TargetMode="External"/><Relationship Id="rId186" Type="http://schemas.openxmlformats.org/officeDocument/2006/relationships/image" Target="cid:531d4e0813" TargetMode="External"/><Relationship Id="rId216" Type="http://schemas.openxmlformats.org/officeDocument/2006/relationships/image" Target="cid:d85c69b313" TargetMode="External"/><Relationship Id="rId211" Type="http://schemas.openxmlformats.org/officeDocument/2006/relationships/hyperlink" Target="cid:c607a7f1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76" Type="http://schemas.openxmlformats.org/officeDocument/2006/relationships/image" Target="cid:2a30ebbf13" TargetMode="External"/><Relationship Id="rId192" Type="http://schemas.openxmlformats.org/officeDocument/2006/relationships/image" Target="cid:671668c913" TargetMode="External"/><Relationship Id="rId197" Type="http://schemas.openxmlformats.org/officeDocument/2006/relationships/hyperlink" Target="cid:9a94d6742" TargetMode="External"/><Relationship Id="rId206" Type="http://schemas.openxmlformats.org/officeDocument/2006/relationships/image" Target="cid:b45939ec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82" Type="http://schemas.openxmlformats.org/officeDocument/2006/relationships/image" Target="cid:482d451d13" TargetMode="External"/><Relationship Id="rId187" Type="http://schemas.openxmlformats.org/officeDocument/2006/relationships/hyperlink" Target="cid:579a7efa2" TargetMode="External"/><Relationship Id="rId217" Type="http://schemas.openxmlformats.org/officeDocument/2006/relationships/hyperlink" Target="cid:dd85b6102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212" Type="http://schemas.openxmlformats.org/officeDocument/2006/relationships/image" Target="cid:c607a81c13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44" Type="http://schemas.openxmlformats.org/officeDocument/2006/relationships/image" Target="cid:c5fc194a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2" Type="http://schemas.openxmlformats.org/officeDocument/2006/relationships/image" Target="cid:a60cacae13" TargetMode="External"/><Relationship Id="rId207" Type="http://schemas.openxmlformats.org/officeDocument/2006/relationships/hyperlink" Target="cid:b97944ee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3" Type="http://schemas.openxmlformats.org/officeDocument/2006/relationships/hyperlink" Target="cid:c8f5e1192" TargetMode="External"/><Relationship Id="rId218" Type="http://schemas.openxmlformats.org/officeDocument/2006/relationships/image" Target="cid:dd85b635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208" Type="http://schemas.openxmlformats.org/officeDocument/2006/relationships/image" Target="cid:b9794516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189" Type="http://schemas.openxmlformats.org/officeDocument/2006/relationships/hyperlink" Target="cid:5dbe5bc82" TargetMode="External"/><Relationship Id="rId219" Type="http://schemas.openxmlformats.org/officeDocument/2006/relationships/hyperlink" Target="cid:e2b490a4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79" Type="http://schemas.openxmlformats.org/officeDocument/2006/relationships/hyperlink" Target="cid:4307d8b3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6" Type="http://schemas.openxmlformats.org/officeDocument/2006/relationships/image" Target="cid:97aae137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9" sqref="K1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12874658.6909</v>
      </c>
      <c r="F3" s="25">
        <f>RA!I7</f>
        <v>1453127.0625</v>
      </c>
      <c r="G3" s="16">
        <f>E3-F3</f>
        <v>11421531.6284</v>
      </c>
      <c r="H3" s="27">
        <f>RA!J7</f>
        <v>11.2867229911663</v>
      </c>
      <c r="I3" s="20">
        <f>SUM(I4:I39)</f>
        <v>12874662.154050414</v>
      </c>
      <c r="J3" s="21">
        <f>SUM(J4:J39)</f>
        <v>11421531.525130209</v>
      </c>
      <c r="K3" s="22">
        <f>E3-I3</f>
        <v>-3.4631504137068987</v>
      </c>
      <c r="L3" s="22">
        <f>G3-J3</f>
        <v>0.10326979123055935</v>
      </c>
    </row>
    <row r="4" spans="1:12">
      <c r="A4" s="59">
        <f>RA!A8</f>
        <v>41570</v>
      </c>
      <c r="B4" s="12">
        <v>12</v>
      </c>
      <c r="C4" s="56" t="s">
        <v>6</v>
      </c>
      <c r="D4" s="56"/>
      <c r="E4" s="15">
        <f>RA!D8</f>
        <v>493849.3039</v>
      </c>
      <c r="F4" s="25">
        <f>RA!I8</f>
        <v>113299.595</v>
      </c>
      <c r="G4" s="16">
        <f t="shared" ref="G4:G39" si="0">E4-F4</f>
        <v>380549.70889999997</v>
      </c>
      <c r="H4" s="27">
        <f>RA!J8</f>
        <v>22.9421392528564</v>
      </c>
      <c r="I4" s="20">
        <f>VLOOKUP(B4,RMS!B:D,3,FALSE)</f>
        <v>493849.72062991501</v>
      </c>
      <c r="J4" s="21">
        <f>VLOOKUP(B4,RMS!B:E,4,FALSE)</f>
        <v>380549.706620513</v>
      </c>
      <c r="K4" s="22">
        <f t="shared" ref="K4:K39" si="1">E4-I4</f>
        <v>-0.41672991501400247</v>
      </c>
      <c r="L4" s="22">
        <f t="shared" ref="L4:L39" si="2">G4-J4</f>
        <v>2.2794869728386402E-3</v>
      </c>
    </row>
    <row r="5" spans="1:12">
      <c r="A5" s="59"/>
      <c r="B5" s="12">
        <v>13</v>
      </c>
      <c r="C5" s="56" t="s">
        <v>7</v>
      </c>
      <c r="D5" s="56"/>
      <c r="E5" s="15">
        <f>RA!D9</f>
        <v>64349.998899999999</v>
      </c>
      <c r="F5" s="25">
        <f>RA!I9</f>
        <v>14352.8541</v>
      </c>
      <c r="G5" s="16">
        <f t="shared" si="0"/>
        <v>49997.144799999995</v>
      </c>
      <c r="H5" s="27">
        <f>RA!J9</f>
        <v>22.304357957028699</v>
      </c>
      <c r="I5" s="20">
        <f>VLOOKUP(B5,RMS!B:D,3,FALSE)</f>
        <v>64350.003538279998</v>
      </c>
      <c r="J5" s="21">
        <f>VLOOKUP(B5,RMS!B:E,4,FALSE)</f>
        <v>49997.137120860803</v>
      </c>
      <c r="K5" s="22">
        <f t="shared" si="1"/>
        <v>-4.6382799991988577E-3</v>
      </c>
      <c r="L5" s="22">
        <f t="shared" si="2"/>
        <v>7.6791391911683604E-3</v>
      </c>
    </row>
    <row r="6" spans="1:12">
      <c r="A6" s="59"/>
      <c r="B6" s="12">
        <v>14</v>
      </c>
      <c r="C6" s="56" t="s">
        <v>8</v>
      </c>
      <c r="D6" s="56"/>
      <c r="E6" s="15">
        <f>RA!D10</f>
        <v>76855.009000000005</v>
      </c>
      <c r="F6" s="25">
        <f>RA!I10</f>
        <v>21037.790099999998</v>
      </c>
      <c r="G6" s="16">
        <f t="shared" si="0"/>
        <v>55817.218900000007</v>
      </c>
      <c r="H6" s="27">
        <f>RA!J10</f>
        <v>27.373349341485302</v>
      </c>
      <c r="I6" s="20">
        <f>VLOOKUP(B6,RMS!B:D,3,FALSE)</f>
        <v>76856.821331623898</v>
      </c>
      <c r="J6" s="21">
        <f>VLOOKUP(B6,RMS!B:E,4,FALSE)</f>
        <v>55817.218747863197</v>
      </c>
      <c r="K6" s="22">
        <f t="shared" si="1"/>
        <v>-1.8123316238925327</v>
      </c>
      <c r="L6" s="22">
        <f t="shared" si="2"/>
        <v>1.5213681035675108E-4</v>
      </c>
    </row>
    <row r="7" spans="1:12">
      <c r="A7" s="59"/>
      <c r="B7" s="12">
        <v>15</v>
      </c>
      <c r="C7" s="56" t="s">
        <v>9</v>
      </c>
      <c r="D7" s="56"/>
      <c r="E7" s="15">
        <f>RA!D11</f>
        <v>37340.8554</v>
      </c>
      <c r="F7" s="25">
        <f>RA!I11</f>
        <v>9193.6898000000001</v>
      </c>
      <c r="G7" s="16">
        <f t="shared" si="0"/>
        <v>28147.1656</v>
      </c>
      <c r="H7" s="27">
        <f>RA!J11</f>
        <v>24.620994086814601</v>
      </c>
      <c r="I7" s="20">
        <f>VLOOKUP(B7,RMS!B:D,3,FALSE)</f>
        <v>37340.872474358999</v>
      </c>
      <c r="J7" s="21">
        <f>VLOOKUP(B7,RMS!B:E,4,FALSE)</f>
        <v>28147.165535042699</v>
      </c>
      <c r="K7" s="22">
        <f t="shared" si="1"/>
        <v>-1.7074358998797834E-2</v>
      </c>
      <c r="L7" s="22">
        <f t="shared" si="2"/>
        <v>6.4957301219692454E-5</v>
      </c>
    </row>
    <row r="8" spans="1:12">
      <c r="A8" s="59"/>
      <c r="B8" s="12">
        <v>16</v>
      </c>
      <c r="C8" s="56" t="s">
        <v>10</v>
      </c>
      <c r="D8" s="56"/>
      <c r="E8" s="15">
        <f>RA!D12</f>
        <v>198332.75320000001</v>
      </c>
      <c r="F8" s="25">
        <f>RA!I12</f>
        <v>7307.8526000000002</v>
      </c>
      <c r="G8" s="16">
        <f t="shared" si="0"/>
        <v>191024.90059999999</v>
      </c>
      <c r="H8" s="27">
        <f>RA!J12</f>
        <v>3.6846423407588702</v>
      </c>
      <c r="I8" s="20">
        <f>VLOOKUP(B8,RMS!B:D,3,FALSE)</f>
        <v>198332.75563760701</v>
      </c>
      <c r="J8" s="21">
        <f>VLOOKUP(B8,RMS!B:E,4,FALSE)</f>
        <v>191024.90054017099</v>
      </c>
      <c r="K8" s="22">
        <f t="shared" si="1"/>
        <v>-2.4376070068683475E-3</v>
      </c>
      <c r="L8" s="22">
        <f t="shared" si="2"/>
        <v>5.9829006204381585E-5</v>
      </c>
    </row>
    <row r="9" spans="1:12">
      <c r="A9" s="59"/>
      <c r="B9" s="12">
        <v>17</v>
      </c>
      <c r="C9" s="56" t="s">
        <v>11</v>
      </c>
      <c r="D9" s="56"/>
      <c r="E9" s="15">
        <f>RA!D13</f>
        <v>283540.17700000003</v>
      </c>
      <c r="F9" s="25">
        <f>RA!I13</f>
        <v>65087.735500000003</v>
      </c>
      <c r="G9" s="16">
        <f t="shared" si="0"/>
        <v>218452.44150000002</v>
      </c>
      <c r="H9" s="27">
        <f>RA!J13</f>
        <v>22.955383673898201</v>
      </c>
      <c r="I9" s="20">
        <f>VLOOKUP(B9,RMS!B:D,3,FALSE)</f>
        <v>283540.30000512803</v>
      </c>
      <c r="J9" s="21">
        <f>VLOOKUP(B9,RMS!B:E,4,FALSE)</f>
        <v>218452.44116495701</v>
      </c>
      <c r="K9" s="22">
        <f t="shared" si="1"/>
        <v>-0.12300512799993157</v>
      </c>
      <c r="L9" s="22">
        <f t="shared" si="2"/>
        <v>3.3504300517961383E-4</v>
      </c>
    </row>
    <row r="10" spans="1:12">
      <c r="A10" s="59"/>
      <c r="B10" s="12">
        <v>18</v>
      </c>
      <c r="C10" s="56" t="s">
        <v>12</v>
      </c>
      <c r="D10" s="56"/>
      <c r="E10" s="15">
        <f>RA!D14</f>
        <v>138280.54670000001</v>
      </c>
      <c r="F10" s="25">
        <f>RA!I14</f>
        <v>26612.387699999999</v>
      </c>
      <c r="G10" s="16">
        <f t="shared" si="0"/>
        <v>111668.15900000001</v>
      </c>
      <c r="H10" s="27">
        <f>RA!J14</f>
        <v>19.245214410191501</v>
      </c>
      <c r="I10" s="20">
        <f>VLOOKUP(B10,RMS!B:D,3,FALSE)</f>
        <v>138280.53088376101</v>
      </c>
      <c r="J10" s="21">
        <f>VLOOKUP(B10,RMS!B:E,4,FALSE)</f>
        <v>111668.16170085499</v>
      </c>
      <c r="K10" s="22">
        <f t="shared" si="1"/>
        <v>1.5816238999832422E-2</v>
      </c>
      <c r="L10" s="22">
        <f t="shared" si="2"/>
        <v>-2.7008549805032089E-3</v>
      </c>
    </row>
    <row r="11" spans="1:12">
      <c r="A11" s="59"/>
      <c r="B11" s="12">
        <v>19</v>
      </c>
      <c r="C11" s="56" t="s">
        <v>13</v>
      </c>
      <c r="D11" s="56"/>
      <c r="E11" s="15">
        <f>RA!D15</f>
        <v>87659.264899999995</v>
      </c>
      <c r="F11" s="25">
        <f>RA!I15</f>
        <v>19067.504300000001</v>
      </c>
      <c r="G11" s="16">
        <f t="shared" si="0"/>
        <v>68591.760599999994</v>
      </c>
      <c r="H11" s="27">
        <f>RA!J15</f>
        <v>21.751841430283299</v>
      </c>
      <c r="I11" s="20">
        <f>VLOOKUP(B11,RMS!B:D,3,FALSE)</f>
        <v>87659.304766666697</v>
      </c>
      <c r="J11" s="21">
        <f>VLOOKUP(B11,RMS!B:E,4,FALSE)</f>
        <v>68591.759186324794</v>
      </c>
      <c r="K11" s="22">
        <f t="shared" si="1"/>
        <v>-3.9866666702437215E-2</v>
      </c>
      <c r="L11" s="22">
        <f t="shared" si="2"/>
        <v>1.4136751997284591E-3</v>
      </c>
    </row>
    <row r="12" spans="1:12">
      <c r="A12" s="59"/>
      <c r="B12" s="12">
        <v>21</v>
      </c>
      <c r="C12" s="56" t="s">
        <v>14</v>
      </c>
      <c r="D12" s="56"/>
      <c r="E12" s="15">
        <f>RA!D16</f>
        <v>549907.14989999996</v>
      </c>
      <c r="F12" s="25">
        <f>RA!I16</f>
        <v>20882.472099999999</v>
      </c>
      <c r="G12" s="16">
        <f t="shared" si="0"/>
        <v>529024.67779999995</v>
      </c>
      <c r="H12" s="27">
        <f>RA!J16</f>
        <v>3.7974541890931</v>
      </c>
      <c r="I12" s="20">
        <f>VLOOKUP(B12,RMS!B:D,3,FALSE)</f>
        <v>549907.04700000002</v>
      </c>
      <c r="J12" s="21">
        <f>VLOOKUP(B12,RMS!B:E,4,FALSE)</f>
        <v>529024.67779999995</v>
      </c>
      <c r="K12" s="22">
        <f t="shared" si="1"/>
        <v>0.10289999993983656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RA!D17</f>
        <v>355237.02299999999</v>
      </c>
      <c r="F13" s="25">
        <f>RA!I17</f>
        <v>48021.005499999999</v>
      </c>
      <c r="G13" s="16">
        <f t="shared" si="0"/>
        <v>307216.01749999996</v>
      </c>
      <c r="H13" s="27">
        <f>RA!J17</f>
        <v>13.518018221878901</v>
      </c>
      <c r="I13" s="20">
        <f>VLOOKUP(B13,RMS!B:D,3,FALSE)</f>
        <v>355237.055244444</v>
      </c>
      <c r="J13" s="21">
        <f>VLOOKUP(B13,RMS!B:E,4,FALSE)</f>
        <v>307216.01811111101</v>
      </c>
      <c r="K13" s="22">
        <f t="shared" si="1"/>
        <v>-3.2244444009847939E-2</v>
      </c>
      <c r="L13" s="22">
        <f t="shared" si="2"/>
        <v>-6.1111105605959892E-4</v>
      </c>
    </row>
    <row r="14" spans="1:12">
      <c r="A14" s="59"/>
      <c r="B14" s="12">
        <v>23</v>
      </c>
      <c r="C14" s="56" t="s">
        <v>16</v>
      </c>
      <c r="D14" s="56"/>
      <c r="E14" s="15">
        <f>RA!D18</f>
        <v>1218188.0995</v>
      </c>
      <c r="F14" s="25">
        <f>RA!I18</f>
        <v>181048.99249999999</v>
      </c>
      <c r="G14" s="16">
        <f t="shared" si="0"/>
        <v>1037139.1070000001</v>
      </c>
      <c r="H14" s="27">
        <f>RA!J18</f>
        <v>14.8621540937981</v>
      </c>
      <c r="I14" s="20">
        <f>VLOOKUP(B14,RMS!B:D,3,FALSE)</f>
        <v>1218188.25011282</v>
      </c>
      <c r="J14" s="21">
        <f>VLOOKUP(B14,RMS!B:E,4,FALSE)</f>
        <v>1037139.10005897</v>
      </c>
      <c r="K14" s="22">
        <f t="shared" si="1"/>
        <v>-0.15061281993985176</v>
      </c>
      <c r="L14" s="22">
        <f t="shared" si="2"/>
        <v>6.9410300347954035E-3</v>
      </c>
    </row>
    <row r="15" spans="1:12">
      <c r="A15" s="59"/>
      <c r="B15" s="12">
        <v>24</v>
      </c>
      <c r="C15" s="56" t="s">
        <v>17</v>
      </c>
      <c r="D15" s="56"/>
      <c r="E15" s="15">
        <f>RA!D19</f>
        <v>658529.19579999999</v>
      </c>
      <c r="F15" s="25">
        <f>RA!I19</f>
        <v>42618.157399999996</v>
      </c>
      <c r="G15" s="16">
        <f t="shared" si="0"/>
        <v>615911.03839999996</v>
      </c>
      <c r="H15" s="27">
        <f>RA!J19</f>
        <v>6.4717187441061403</v>
      </c>
      <c r="I15" s="20">
        <f>VLOOKUP(B15,RMS!B:D,3,FALSE)</f>
        <v>658529.24526581203</v>
      </c>
      <c r="J15" s="21">
        <f>VLOOKUP(B15,RMS!B:E,4,FALSE)</f>
        <v>615911.03846495703</v>
      </c>
      <c r="K15" s="22">
        <f t="shared" si="1"/>
        <v>-4.9465812044218183E-2</v>
      </c>
      <c r="L15" s="22">
        <f t="shared" si="2"/>
        <v>-6.4957072027027607E-5</v>
      </c>
    </row>
    <row r="16" spans="1:12">
      <c r="A16" s="59"/>
      <c r="B16" s="12">
        <v>25</v>
      </c>
      <c r="C16" s="56" t="s">
        <v>18</v>
      </c>
      <c r="D16" s="56"/>
      <c r="E16" s="15">
        <f>RA!D20</f>
        <v>887455.0723</v>
      </c>
      <c r="F16" s="25">
        <f>RA!I20</f>
        <v>27564.155599999998</v>
      </c>
      <c r="G16" s="16">
        <f t="shared" si="0"/>
        <v>859890.91669999994</v>
      </c>
      <c r="H16" s="27">
        <f>RA!J20</f>
        <v>3.10597758245525</v>
      </c>
      <c r="I16" s="20">
        <f>VLOOKUP(B16,RMS!B:D,3,FALSE)</f>
        <v>887455.15139999997</v>
      </c>
      <c r="J16" s="21">
        <f>VLOOKUP(B16,RMS!B:E,4,FALSE)</f>
        <v>859890.91669999994</v>
      </c>
      <c r="K16" s="22">
        <f t="shared" si="1"/>
        <v>-7.9099999973550439E-2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RA!D21</f>
        <v>268458.86119999998</v>
      </c>
      <c r="F17" s="25">
        <f>RA!I21</f>
        <v>35190.918100000003</v>
      </c>
      <c r="G17" s="16">
        <f t="shared" si="0"/>
        <v>233267.94309999997</v>
      </c>
      <c r="H17" s="27">
        <f>RA!J21</f>
        <v>13.1084956341907</v>
      </c>
      <c r="I17" s="20">
        <f>VLOOKUP(B17,RMS!B:D,3,FALSE)</f>
        <v>268458.80766755203</v>
      </c>
      <c r="J17" s="21">
        <f>VLOOKUP(B17,RMS!B:E,4,FALSE)</f>
        <v>233267.94302566399</v>
      </c>
      <c r="K17" s="22">
        <f t="shared" si="1"/>
        <v>5.3532447956968099E-2</v>
      </c>
      <c r="L17" s="22">
        <f t="shared" si="2"/>
        <v>7.433598511852324E-5</v>
      </c>
    </row>
    <row r="18" spans="1:12">
      <c r="A18" s="59"/>
      <c r="B18" s="12">
        <v>27</v>
      </c>
      <c r="C18" s="56" t="s">
        <v>20</v>
      </c>
      <c r="D18" s="56"/>
      <c r="E18" s="15">
        <f>RA!D22</f>
        <v>843073.01</v>
      </c>
      <c r="F18" s="25">
        <f>RA!I22</f>
        <v>99745.886799999993</v>
      </c>
      <c r="G18" s="16">
        <f t="shared" si="0"/>
        <v>743327.12320000003</v>
      </c>
      <c r="H18" s="27">
        <f>RA!J22</f>
        <v>11.8312276181158</v>
      </c>
      <c r="I18" s="20">
        <f>VLOOKUP(B18,RMS!B:D,3,FALSE)</f>
        <v>843073.09778672596</v>
      </c>
      <c r="J18" s="21">
        <f>VLOOKUP(B18,RMS!B:E,4,FALSE)</f>
        <v>743327.12316371698</v>
      </c>
      <c r="K18" s="22">
        <f t="shared" si="1"/>
        <v>-8.7786725955083966E-2</v>
      </c>
      <c r="L18" s="22">
        <f t="shared" si="2"/>
        <v>3.6283046938478947E-5</v>
      </c>
    </row>
    <row r="19" spans="1:12">
      <c r="A19" s="59"/>
      <c r="B19" s="12">
        <v>29</v>
      </c>
      <c r="C19" s="56" t="s">
        <v>21</v>
      </c>
      <c r="D19" s="56"/>
      <c r="E19" s="15">
        <f>RA!D23</f>
        <v>2127026.1946999999</v>
      </c>
      <c r="F19" s="25">
        <f>RA!I23</f>
        <v>178178.8463</v>
      </c>
      <c r="G19" s="16">
        <f t="shared" si="0"/>
        <v>1948847.3483999998</v>
      </c>
      <c r="H19" s="27">
        <f>RA!J23</f>
        <v>8.37689948266625</v>
      </c>
      <c r="I19" s="20">
        <f>VLOOKUP(B19,RMS!B:D,3,FALSE)</f>
        <v>2127027.2750760699</v>
      </c>
      <c r="J19" s="21">
        <f>VLOOKUP(B19,RMS!B:E,4,FALSE)</f>
        <v>1948847.37449829</v>
      </c>
      <c r="K19" s="22">
        <f t="shared" si="1"/>
        <v>-1.0803760699927807</v>
      </c>
      <c r="L19" s="22">
        <f t="shared" si="2"/>
        <v>-2.6098290225490928E-2</v>
      </c>
    </row>
    <row r="20" spans="1:12">
      <c r="A20" s="59"/>
      <c r="B20" s="12">
        <v>31</v>
      </c>
      <c r="C20" s="56" t="s">
        <v>22</v>
      </c>
      <c r="D20" s="56"/>
      <c r="E20" s="15">
        <f>RA!D24</f>
        <v>231133.77919999999</v>
      </c>
      <c r="F20" s="25">
        <f>RA!I24</f>
        <v>35195.640500000001</v>
      </c>
      <c r="G20" s="16">
        <f t="shared" si="0"/>
        <v>195938.13869999998</v>
      </c>
      <c r="H20" s="27">
        <f>RA!J24</f>
        <v>15.227389359451999</v>
      </c>
      <c r="I20" s="20">
        <f>VLOOKUP(B20,RMS!B:D,3,FALSE)</f>
        <v>231133.770259716</v>
      </c>
      <c r="J20" s="21">
        <f>VLOOKUP(B20,RMS!B:E,4,FALSE)</f>
        <v>195938.132157004</v>
      </c>
      <c r="K20" s="22">
        <f t="shared" si="1"/>
        <v>8.9402839948888868E-3</v>
      </c>
      <c r="L20" s="22">
        <f t="shared" si="2"/>
        <v>6.5429959795437753E-3</v>
      </c>
    </row>
    <row r="21" spans="1:12">
      <c r="A21" s="59"/>
      <c r="B21" s="12">
        <v>32</v>
      </c>
      <c r="C21" s="56" t="s">
        <v>23</v>
      </c>
      <c r="D21" s="56"/>
      <c r="E21" s="15">
        <f>RA!D25</f>
        <v>199451.0815</v>
      </c>
      <c r="F21" s="25">
        <f>RA!I25</f>
        <v>20278.7696</v>
      </c>
      <c r="G21" s="16">
        <f t="shared" si="0"/>
        <v>179172.3119</v>
      </c>
      <c r="H21" s="27">
        <f>RA!J25</f>
        <v>10.1672898675157</v>
      </c>
      <c r="I21" s="20">
        <f>VLOOKUP(B21,RMS!B:D,3,FALSE)</f>
        <v>199451.06904423301</v>
      </c>
      <c r="J21" s="21">
        <f>VLOOKUP(B21,RMS!B:E,4,FALSE)</f>
        <v>179172.31159366801</v>
      </c>
      <c r="K21" s="22">
        <f t="shared" si="1"/>
        <v>1.2455766991479322E-2</v>
      </c>
      <c r="L21" s="22">
        <f t="shared" si="2"/>
        <v>3.0633198912255466E-4</v>
      </c>
    </row>
    <row r="22" spans="1:12">
      <c r="A22" s="59"/>
      <c r="B22" s="12">
        <v>33</v>
      </c>
      <c r="C22" s="56" t="s">
        <v>24</v>
      </c>
      <c r="D22" s="56"/>
      <c r="E22" s="15">
        <f>RA!D26</f>
        <v>448065.95199999999</v>
      </c>
      <c r="F22" s="25">
        <f>RA!I26</f>
        <v>79629.703500000003</v>
      </c>
      <c r="G22" s="16">
        <f t="shared" si="0"/>
        <v>368436.24849999999</v>
      </c>
      <c r="H22" s="27">
        <f>RA!J26</f>
        <v>17.771871115080799</v>
      </c>
      <c r="I22" s="20">
        <f>VLOOKUP(B22,RMS!B:D,3,FALSE)</f>
        <v>448065.94857786101</v>
      </c>
      <c r="J22" s="21">
        <f>VLOOKUP(B22,RMS!B:E,4,FALSE)</f>
        <v>368436.14114979701</v>
      </c>
      <c r="K22" s="22">
        <f t="shared" si="1"/>
        <v>3.4221389796584845E-3</v>
      </c>
      <c r="L22" s="22">
        <f t="shared" si="2"/>
        <v>0.10735020297579467</v>
      </c>
    </row>
    <row r="23" spans="1:12">
      <c r="A23" s="59"/>
      <c r="B23" s="12">
        <v>34</v>
      </c>
      <c r="C23" s="56" t="s">
        <v>25</v>
      </c>
      <c r="D23" s="56"/>
      <c r="E23" s="15">
        <f>RA!D27</f>
        <v>199114.476</v>
      </c>
      <c r="F23" s="25">
        <f>RA!I27</f>
        <v>55830.593000000001</v>
      </c>
      <c r="G23" s="16">
        <f t="shared" si="0"/>
        <v>143283.883</v>
      </c>
      <c r="H23" s="27">
        <f>RA!J27</f>
        <v>28.0394445052805</v>
      </c>
      <c r="I23" s="20">
        <f>VLOOKUP(B23,RMS!B:D,3,FALSE)</f>
        <v>199114.453802776</v>
      </c>
      <c r="J23" s="21">
        <f>VLOOKUP(B23,RMS!B:E,4,FALSE)</f>
        <v>143283.89186370501</v>
      </c>
      <c r="K23" s="22">
        <f t="shared" si="1"/>
        <v>2.2197223996045068E-2</v>
      </c>
      <c r="L23" s="22">
        <f t="shared" si="2"/>
        <v>-8.8637050066608936E-3</v>
      </c>
    </row>
    <row r="24" spans="1:12">
      <c r="A24" s="59"/>
      <c r="B24" s="12">
        <v>35</v>
      </c>
      <c r="C24" s="56" t="s">
        <v>26</v>
      </c>
      <c r="D24" s="56"/>
      <c r="E24" s="15">
        <f>RA!D28</f>
        <v>764816.4754</v>
      </c>
      <c r="F24" s="25">
        <f>RA!I28</f>
        <v>42736.391799999998</v>
      </c>
      <c r="G24" s="16">
        <f t="shared" si="0"/>
        <v>722080.08360000001</v>
      </c>
      <c r="H24" s="27">
        <f>RA!J28</f>
        <v>5.5877969649710799</v>
      </c>
      <c r="I24" s="20">
        <f>VLOOKUP(B24,RMS!B:D,3,FALSE)</f>
        <v>764816.47411152697</v>
      </c>
      <c r="J24" s="21">
        <f>VLOOKUP(B24,RMS!B:E,4,FALSE)</f>
        <v>722080.07444605895</v>
      </c>
      <c r="K24" s="22">
        <f t="shared" si="1"/>
        <v>1.28847302403301E-3</v>
      </c>
      <c r="L24" s="22">
        <f t="shared" si="2"/>
        <v>9.1539410641416907E-3</v>
      </c>
    </row>
    <row r="25" spans="1:12">
      <c r="A25" s="59"/>
      <c r="B25" s="12">
        <v>36</v>
      </c>
      <c r="C25" s="56" t="s">
        <v>27</v>
      </c>
      <c r="D25" s="56"/>
      <c r="E25" s="15">
        <f>RA!D29</f>
        <v>503102.87219999998</v>
      </c>
      <c r="F25" s="25">
        <f>RA!I29</f>
        <v>60588.39</v>
      </c>
      <c r="G25" s="16">
        <f t="shared" si="0"/>
        <v>442514.48219999997</v>
      </c>
      <c r="H25" s="27">
        <f>RA!J29</f>
        <v>12.0429425765461</v>
      </c>
      <c r="I25" s="20">
        <f>VLOOKUP(B25,RMS!B:D,3,FALSE)</f>
        <v>503102.872569912</v>
      </c>
      <c r="J25" s="21">
        <f>VLOOKUP(B25,RMS!B:E,4,FALSE)</f>
        <v>442514.46217690402</v>
      </c>
      <c r="K25" s="22">
        <f t="shared" si="1"/>
        <v>-3.6991201341152191E-4</v>
      </c>
      <c r="L25" s="22">
        <f t="shared" si="2"/>
        <v>2.0023095945362002E-2</v>
      </c>
    </row>
    <row r="26" spans="1:12">
      <c r="A26" s="59"/>
      <c r="B26" s="12">
        <v>37</v>
      </c>
      <c r="C26" s="56" t="s">
        <v>28</v>
      </c>
      <c r="D26" s="56"/>
      <c r="E26" s="15">
        <f>RA!D30</f>
        <v>763184.93220000004</v>
      </c>
      <c r="F26" s="25">
        <f>RA!I30</f>
        <v>117501.1345</v>
      </c>
      <c r="G26" s="16">
        <f t="shared" si="0"/>
        <v>645683.7977</v>
      </c>
      <c r="H26" s="27">
        <f>RA!J30</f>
        <v>15.3961549216236</v>
      </c>
      <c r="I26" s="20">
        <f>VLOOKUP(B26,RMS!B:D,3,FALSE)</f>
        <v>763184.92719468998</v>
      </c>
      <c r="J26" s="21">
        <f>VLOOKUP(B26,RMS!B:E,4,FALSE)</f>
        <v>645683.78940390795</v>
      </c>
      <c r="K26" s="22">
        <f t="shared" si="1"/>
        <v>5.0053100567311049E-3</v>
      </c>
      <c r="L26" s="22">
        <f t="shared" si="2"/>
        <v>8.2960920408368111E-3</v>
      </c>
    </row>
    <row r="27" spans="1:12">
      <c r="A27" s="59"/>
      <c r="B27" s="12">
        <v>38</v>
      </c>
      <c r="C27" s="56" t="s">
        <v>29</v>
      </c>
      <c r="D27" s="56"/>
      <c r="E27" s="15">
        <f>RA!D31</f>
        <v>557752.02209999994</v>
      </c>
      <c r="F27" s="25">
        <f>RA!I31</f>
        <v>40636.114600000001</v>
      </c>
      <c r="G27" s="16">
        <f t="shared" si="0"/>
        <v>517115.90749999997</v>
      </c>
      <c r="H27" s="27">
        <f>RA!J31</f>
        <v>7.2856956120034102</v>
      </c>
      <c r="I27" s="20">
        <f>VLOOKUP(B27,RMS!B:D,3,FALSE)</f>
        <v>557751.97417256597</v>
      </c>
      <c r="J27" s="21">
        <f>VLOOKUP(B27,RMS!B:E,4,FALSE)</f>
        <v>517115.92020530999</v>
      </c>
      <c r="K27" s="22">
        <f t="shared" si="1"/>
        <v>4.792743397410959E-2</v>
      </c>
      <c r="L27" s="22">
        <f t="shared" si="2"/>
        <v>-1.2705310015007854E-2</v>
      </c>
    </row>
    <row r="28" spans="1:12">
      <c r="A28" s="59"/>
      <c r="B28" s="12">
        <v>39</v>
      </c>
      <c r="C28" s="56" t="s">
        <v>30</v>
      </c>
      <c r="D28" s="56"/>
      <c r="E28" s="15">
        <f>RA!D32</f>
        <v>114347.072</v>
      </c>
      <c r="F28" s="25">
        <f>RA!I32</f>
        <v>27888.2114</v>
      </c>
      <c r="G28" s="16">
        <f t="shared" si="0"/>
        <v>86458.8606</v>
      </c>
      <c r="H28" s="27">
        <f>RA!J32</f>
        <v>24.3890909598455</v>
      </c>
      <c r="I28" s="20">
        <f>VLOOKUP(B28,RMS!B:D,3,FALSE)</f>
        <v>114346.920917518</v>
      </c>
      <c r="J28" s="21">
        <f>VLOOKUP(B28,RMS!B:E,4,FALSE)</f>
        <v>86458.873129173197</v>
      </c>
      <c r="K28" s="22">
        <f t="shared" si="1"/>
        <v>0.15108248199976515</v>
      </c>
      <c r="L28" s="22">
        <f t="shared" si="2"/>
        <v>-1.2529173196526244E-2</v>
      </c>
    </row>
    <row r="29" spans="1:12">
      <c r="A29" s="59"/>
      <c r="B29" s="12">
        <v>40</v>
      </c>
      <c r="C29" s="56" t="s">
        <v>31</v>
      </c>
      <c r="D29" s="56"/>
      <c r="E29" s="15">
        <f>RA!D33</f>
        <v>41.367800000000003</v>
      </c>
      <c r="F29" s="25">
        <f>RA!I33</f>
        <v>8.9393999999999991</v>
      </c>
      <c r="G29" s="16">
        <f t="shared" si="0"/>
        <v>32.428400000000003</v>
      </c>
      <c r="H29" s="27">
        <f>RA!J33</f>
        <v>21.609561059568101</v>
      </c>
      <c r="I29" s="20">
        <f>VLOOKUP(B29,RMS!B:D,3,FALSE)</f>
        <v>41.367800000000003</v>
      </c>
      <c r="J29" s="21">
        <f>VLOOKUP(B29,RMS!B:E,4,FALSE)</f>
        <v>32.428400000000003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40</v>
      </c>
      <c r="D30" s="56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RA!D35</f>
        <v>139680.90820000001</v>
      </c>
      <c r="F31" s="25">
        <f>RA!I35</f>
        <v>16389.231599999999</v>
      </c>
      <c r="G31" s="16">
        <f t="shared" si="0"/>
        <v>123291.67660000001</v>
      </c>
      <c r="H31" s="27">
        <f>RA!J35</f>
        <v>11.73333694003</v>
      </c>
      <c r="I31" s="20">
        <f>VLOOKUP(B31,RMS!B:D,3,FALSE)</f>
        <v>139680.90760000001</v>
      </c>
      <c r="J31" s="21">
        <f>VLOOKUP(B31,RMS!B:E,4,FALSE)</f>
        <v>123291.68180000001</v>
      </c>
      <c r="K31" s="22">
        <f t="shared" si="1"/>
        <v>5.9999999939464033E-4</v>
      </c>
      <c r="L31" s="22">
        <f t="shared" si="2"/>
        <v>-5.1999999996041879E-3</v>
      </c>
    </row>
    <row r="32" spans="1:12">
      <c r="A32" s="59"/>
      <c r="B32" s="12">
        <v>71</v>
      </c>
      <c r="C32" s="56" t="s">
        <v>41</v>
      </c>
      <c r="D32" s="56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42</v>
      </c>
      <c r="D33" s="56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43</v>
      </c>
      <c r="D34" s="56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RA!D39</f>
        <v>216341.4534</v>
      </c>
      <c r="F35" s="25">
        <f>RA!I39</f>
        <v>10937.522800000001</v>
      </c>
      <c r="G35" s="16">
        <f t="shared" si="0"/>
        <v>205403.93059999999</v>
      </c>
      <c r="H35" s="27">
        <f>RA!J39</f>
        <v>5.0556759363991599</v>
      </c>
      <c r="I35" s="20">
        <f>VLOOKUP(B35,RMS!B:D,3,FALSE)</f>
        <v>216341.452991453</v>
      </c>
      <c r="J35" s="21">
        <f>VLOOKUP(B35,RMS!B:E,4,FALSE)</f>
        <v>205403.93034188001</v>
      </c>
      <c r="K35" s="22">
        <f t="shared" si="1"/>
        <v>4.0854699909687042E-4</v>
      </c>
      <c r="L35" s="22">
        <f t="shared" si="2"/>
        <v>2.5811998057179153E-4</v>
      </c>
    </row>
    <row r="36" spans="1:12">
      <c r="A36" s="59"/>
      <c r="B36" s="12">
        <v>76</v>
      </c>
      <c r="C36" s="56" t="s">
        <v>34</v>
      </c>
      <c r="D36" s="56"/>
      <c r="E36" s="15">
        <f>RA!D40</f>
        <v>340143.8051</v>
      </c>
      <c r="F36" s="25">
        <f>RA!I40</f>
        <v>25528.4624</v>
      </c>
      <c r="G36" s="16">
        <f t="shared" si="0"/>
        <v>314615.34269999998</v>
      </c>
      <c r="H36" s="27">
        <f>RA!J40</f>
        <v>7.5051969247227097</v>
      </c>
      <c r="I36" s="20">
        <f>VLOOKUP(B36,RMS!B:D,3,FALSE)</f>
        <v>340143.79766837601</v>
      </c>
      <c r="J36" s="21">
        <f>VLOOKUP(B36,RMS!B:E,4,FALSE)</f>
        <v>314615.34269999998</v>
      </c>
      <c r="K36" s="22">
        <f t="shared" si="1"/>
        <v>7.4316239915788174E-3</v>
      </c>
      <c r="L36" s="22">
        <f t="shared" si="2"/>
        <v>0</v>
      </c>
    </row>
    <row r="37" spans="1:12">
      <c r="A37" s="59"/>
      <c r="B37" s="12">
        <v>77</v>
      </c>
      <c r="C37" s="56" t="s">
        <v>44</v>
      </c>
      <c r="D37" s="56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45</v>
      </c>
      <c r="D38" s="56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RA!D43</f>
        <v>109399.97840000001</v>
      </c>
      <c r="F39" s="25">
        <f>RA!I43</f>
        <v>10768.114</v>
      </c>
      <c r="G39" s="16">
        <f t="shared" si="0"/>
        <v>98631.864400000006</v>
      </c>
      <c r="H39" s="27">
        <f>RA!J43</f>
        <v>9.8428849415568092</v>
      </c>
      <c r="I39" s="20">
        <f>VLOOKUP(B39,RMS!B:D,3,FALSE)</f>
        <v>109399.978519023</v>
      </c>
      <c r="J39" s="21">
        <f>VLOOKUP(B39,RMS!B:E,4,FALSE)</f>
        <v>98631.863323500496</v>
      </c>
      <c r="K39" s="22">
        <f t="shared" si="1"/>
        <v>-1.190229959320277E-4</v>
      </c>
      <c r="L39" s="22">
        <f t="shared" si="2"/>
        <v>1.0764995095087215E-3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XFD1048576"/>
    </sheetView>
  </sheetViews>
  <sheetFormatPr defaultRowHeight="11.25"/>
  <cols>
    <col min="1" max="1" width="8.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7" width="9.25" style="34" bestFit="1" customWidth="1"/>
    <col min="18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54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55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67</v>
      </c>
      <c r="F5" s="40" t="s">
        <v>68</v>
      </c>
      <c r="G5" s="40" t="s">
        <v>56</v>
      </c>
      <c r="H5" s="40" t="s">
        <v>57</v>
      </c>
      <c r="I5" s="40" t="s">
        <v>1</v>
      </c>
      <c r="J5" s="40" t="s">
        <v>2</v>
      </c>
      <c r="K5" s="40" t="s">
        <v>58</v>
      </c>
      <c r="L5" s="40" t="s">
        <v>59</v>
      </c>
      <c r="M5" s="40" t="s">
        <v>60</v>
      </c>
      <c r="N5" s="40" t="s">
        <v>61</v>
      </c>
      <c r="O5" s="40" t="s">
        <v>62</v>
      </c>
      <c r="P5" s="40" t="s">
        <v>69</v>
      </c>
      <c r="Q5" s="40" t="s">
        <v>70</v>
      </c>
      <c r="R5" s="40" t="s">
        <v>63</v>
      </c>
      <c r="S5" s="40" t="s">
        <v>64</v>
      </c>
      <c r="T5" s="40" t="s">
        <v>65</v>
      </c>
      <c r="U5" s="41" t="s">
        <v>66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12874658.6909</v>
      </c>
      <c r="E7" s="44">
        <v>17587165</v>
      </c>
      <c r="F7" s="45">
        <v>73.204855307265305</v>
      </c>
      <c r="G7" s="44">
        <v>11984433.2991</v>
      </c>
      <c r="H7" s="45">
        <v>7.4281809542621398</v>
      </c>
      <c r="I7" s="44">
        <v>1453127.0625</v>
      </c>
      <c r="J7" s="45">
        <v>11.2867229911663</v>
      </c>
      <c r="K7" s="44">
        <v>1662503.3295</v>
      </c>
      <c r="L7" s="45">
        <v>13.8721897649082</v>
      </c>
      <c r="M7" s="45">
        <v>-0.12594035950771301</v>
      </c>
      <c r="N7" s="44">
        <v>404449139.43269998</v>
      </c>
      <c r="O7" s="44">
        <v>5178974527.4530001</v>
      </c>
      <c r="P7" s="44">
        <v>787323</v>
      </c>
      <c r="Q7" s="44">
        <v>787421</v>
      </c>
      <c r="R7" s="45">
        <v>-1.2445692964758E-2</v>
      </c>
      <c r="S7" s="44">
        <v>16.3524483482637</v>
      </c>
      <c r="T7" s="44">
        <v>16.4396926490403</v>
      </c>
      <c r="U7" s="46">
        <v>-0.533524392914135</v>
      </c>
    </row>
    <row r="8" spans="1:23" ht="12" thickBot="1">
      <c r="A8" s="70">
        <v>41570</v>
      </c>
      <c r="B8" s="60" t="s">
        <v>6</v>
      </c>
      <c r="C8" s="61"/>
      <c r="D8" s="47">
        <v>493849.3039</v>
      </c>
      <c r="E8" s="47">
        <v>530644</v>
      </c>
      <c r="F8" s="48">
        <v>93.066029937208398</v>
      </c>
      <c r="G8" s="47">
        <v>421536.93890000001</v>
      </c>
      <c r="H8" s="48">
        <v>17.154455120516602</v>
      </c>
      <c r="I8" s="47">
        <v>113299.595</v>
      </c>
      <c r="J8" s="48">
        <v>22.9421392528564</v>
      </c>
      <c r="K8" s="47">
        <v>96321.451100000006</v>
      </c>
      <c r="L8" s="48">
        <v>22.8500618122224</v>
      </c>
      <c r="M8" s="48">
        <v>0.17626544976335001</v>
      </c>
      <c r="N8" s="47">
        <v>14729464.173699999</v>
      </c>
      <c r="O8" s="47">
        <v>181243344.5887</v>
      </c>
      <c r="P8" s="47">
        <v>22107</v>
      </c>
      <c r="Q8" s="47">
        <v>21976</v>
      </c>
      <c r="R8" s="48">
        <v>0.59610484164542799</v>
      </c>
      <c r="S8" s="47">
        <v>22.339046632288401</v>
      </c>
      <c r="T8" s="47">
        <v>23.0217457772115</v>
      </c>
      <c r="U8" s="49">
        <v>-3.0560800385112601</v>
      </c>
    </row>
    <row r="9" spans="1:23" ht="12" thickBot="1">
      <c r="A9" s="71"/>
      <c r="B9" s="60" t="s">
        <v>7</v>
      </c>
      <c r="C9" s="61"/>
      <c r="D9" s="47">
        <v>64349.998899999999</v>
      </c>
      <c r="E9" s="47">
        <v>84879</v>
      </c>
      <c r="F9" s="48">
        <v>75.813804238975493</v>
      </c>
      <c r="G9" s="47">
        <v>61857.034500000002</v>
      </c>
      <c r="H9" s="48">
        <v>4.0302035494443196</v>
      </c>
      <c r="I9" s="47">
        <v>14352.8541</v>
      </c>
      <c r="J9" s="48">
        <v>22.304357957028699</v>
      </c>
      <c r="K9" s="47">
        <v>13681.776</v>
      </c>
      <c r="L9" s="48">
        <v>22.1183833182304</v>
      </c>
      <c r="M9" s="48">
        <v>4.9049048895407003E-2</v>
      </c>
      <c r="N9" s="47">
        <v>2445626.6795000001</v>
      </c>
      <c r="O9" s="47">
        <v>34334904.4745</v>
      </c>
      <c r="P9" s="47">
        <v>4409</v>
      </c>
      <c r="Q9" s="47">
        <v>4207</v>
      </c>
      <c r="R9" s="48">
        <v>4.8015212740670297</v>
      </c>
      <c r="S9" s="47">
        <v>14.5951460421864</v>
      </c>
      <c r="T9" s="47">
        <v>14.0496271214642</v>
      </c>
      <c r="U9" s="49">
        <v>3.7376736015208301</v>
      </c>
    </row>
    <row r="10" spans="1:23" ht="12" thickBot="1">
      <c r="A10" s="71"/>
      <c r="B10" s="60" t="s">
        <v>8</v>
      </c>
      <c r="C10" s="61"/>
      <c r="D10" s="47">
        <v>76855.009000000005</v>
      </c>
      <c r="E10" s="47">
        <v>100101</v>
      </c>
      <c r="F10" s="48">
        <v>76.777463761600799</v>
      </c>
      <c r="G10" s="47">
        <v>71715.569000000003</v>
      </c>
      <c r="H10" s="48">
        <v>7.1664215618229203</v>
      </c>
      <c r="I10" s="47">
        <v>21037.790099999998</v>
      </c>
      <c r="J10" s="48">
        <v>27.373349341485302</v>
      </c>
      <c r="K10" s="47">
        <v>20736.7032</v>
      </c>
      <c r="L10" s="48">
        <v>28.915204172750801</v>
      </c>
      <c r="M10" s="48">
        <v>1.4519516294181E-2</v>
      </c>
      <c r="N10" s="47">
        <v>3086393.1416000002</v>
      </c>
      <c r="O10" s="47">
        <v>46667584.809199996</v>
      </c>
      <c r="P10" s="47">
        <v>71449</v>
      </c>
      <c r="Q10" s="47">
        <v>72050</v>
      </c>
      <c r="R10" s="48">
        <v>-0.83414295628035895</v>
      </c>
      <c r="S10" s="47">
        <v>1.07566248652885</v>
      </c>
      <c r="T10" s="47">
        <v>1.1902309909784901</v>
      </c>
      <c r="U10" s="49">
        <v>-10.650971460327201</v>
      </c>
    </row>
    <row r="11" spans="1:23" ht="12" thickBot="1">
      <c r="A11" s="71"/>
      <c r="B11" s="60" t="s">
        <v>9</v>
      </c>
      <c r="C11" s="61"/>
      <c r="D11" s="47">
        <v>37340.8554</v>
      </c>
      <c r="E11" s="47">
        <v>49028</v>
      </c>
      <c r="F11" s="48">
        <v>76.162306029207798</v>
      </c>
      <c r="G11" s="47">
        <v>34950.558599999997</v>
      </c>
      <c r="H11" s="48">
        <v>6.8390803916936802</v>
      </c>
      <c r="I11" s="47">
        <v>9193.6898000000001</v>
      </c>
      <c r="J11" s="48">
        <v>24.620994086814601</v>
      </c>
      <c r="K11" s="47">
        <v>8549.2448999999997</v>
      </c>
      <c r="L11" s="48">
        <v>24.4609678427286</v>
      </c>
      <c r="M11" s="48">
        <v>7.5380329787956002E-2</v>
      </c>
      <c r="N11" s="47">
        <v>1071277.0806</v>
      </c>
      <c r="O11" s="47">
        <v>16464612.108200001</v>
      </c>
      <c r="P11" s="47">
        <v>1916</v>
      </c>
      <c r="Q11" s="47">
        <v>2100</v>
      </c>
      <c r="R11" s="48">
        <v>-8.7619047619047592</v>
      </c>
      <c r="S11" s="47">
        <v>19.4889641962422</v>
      </c>
      <c r="T11" s="47">
        <v>18.981961714285699</v>
      </c>
      <c r="U11" s="49">
        <v>2.6014850089068302</v>
      </c>
    </row>
    <row r="12" spans="1:23" ht="12" thickBot="1">
      <c r="A12" s="71"/>
      <c r="B12" s="60" t="s">
        <v>10</v>
      </c>
      <c r="C12" s="61"/>
      <c r="D12" s="47">
        <v>198332.75320000001</v>
      </c>
      <c r="E12" s="47">
        <v>189233</v>
      </c>
      <c r="F12" s="48">
        <v>104.80875597808</v>
      </c>
      <c r="G12" s="47">
        <v>166430.86960000001</v>
      </c>
      <c r="H12" s="48">
        <v>19.168249061410901</v>
      </c>
      <c r="I12" s="47">
        <v>7307.8526000000002</v>
      </c>
      <c r="J12" s="48">
        <v>3.6846423407588702</v>
      </c>
      <c r="K12" s="47">
        <v>18091.907599999999</v>
      </c>
      <c r="L12" s="48">
        <v>10.8705239860142</v>
      </c>
      <c r="M12" s="48">
        <v>-0.59607064320845904</v>
      </c>
      <c r="N12" s="47">
        <v>5717922.5817</v>
      </c>
      <c r="O12" s="47">
        <v>61564141.047499999</v>
      </c>
      <c r="P12" s="47">
        <v>1470</v>
      </c>
      <c r="Q12" s="47">
        <v>1689</v>
      </c>
      <c r="R12" s="48">
        <v>-12.9662522202487</v>
      </c>
      <c r="S12" s="47">
        <v>134.920240272109</v>
      </c>
      <c r="T12" s="47">
        <v>121.691818294849</v>
      </c>
      <c r="U12" s="49">
        <v>9.8046237914938299</v>
      </c>
    </row>
    <row r="13" spans="1:23" ht="12" thickBot="1">
      <c r="A13" s="71"/>
      <c r="B13" s="60" t="s">
        <v>11</v>
      </c>
      <c r="C13" s="61"/>
      <c r="D13" s="47">
        <v>283540.17700000003</v>
      </c>
      <c r="E13" s="47">
        <v>312189</v>
      </c>
      <c r="F13" s="48">
        <v>90.823243932361507</v>
      </c>
      <c r="G13" s="47">
        <v>225939.6452</v>
      </c>
      <c r="H13" s="48">
        <v>25.493769253737</v>
      </c>
      <c r="I13" s="47">
        <v>65087.735500000003</v>
      </c>
      <c r="J13" s="48">
        <v>22.955383673898201</v>
      </c>
      <c r="K13" s="47">
        <v>58566.167999999998</v>
      </c>
      <c r="L13" s="48">
        <v>25.921156045083499</v>
      </c>
      <c r="M13" s="48">
        <v>0.111353836569946</v>
      </c>
      <c r="N13" s="47">
        <v>7682332.6635999996</v>
      </c>
      <c r="O13" s="47">
        <v>94122434.117200002</v>
      </c>
      <c r="P13" s="47">
        <v>9632</v>
      </c>
      <c r="Q13" s="47">
        <v>9778</v>
      </c>
      <c r="R13" s="48">
        <v>-1.4931478830026499</v>
      </c>
      <c r="S13" s="47">
        <v>29.437310735049799</v>
      </c>
      <c r="T13" s="47">
        <v>29.608747903456699</v>
      </c>
      <c r="U13" s="49">
        <v>-0.58238053723699601</v>
      </c>
    </row>
    <row r="14" spans="1:23" ht="12" thickBot="1">
      <c r="A14" s="71"/>
      <c r="B14" s="60" t="s">
        <v>12</v>
      </c>
      <c r="C14" s="61"/>
      <c r="D14" s="47">
        <v>138280.54670000001</v>
      </c>
      <c r="E14" s="47">
        <v>184244</v>
      </c>
      <c r="F14" s="48">
        <v>75.052944302121105</v>
      </c>
      <c r="G14" s="47">
        <v>135507.2525</v>
      </c>
      <c r="H14" s="48">
        <v>2.0466020444182398</v>
      </c>
      <c r="I14" s="47">
        <v>26612.387699999999</v>
      </c>
      <c r="J14" s="48">
        <v>19.245214410191501</v>
      </c>
      <c r="K14" s="47">
        <v>27502.918799999999</v>
      </c>
      <c r="L14" s="48">
        <v>20.296270710676499</v>
      </c>
      <c r="M14" s="48">
        <v>-3.2379512388336001E-2</v>
      </c>
      <c r="N14" s="47">
        <v>4212557.7725999998</v>
      </c>
      <c r="O14" s="47">
        <v>49048541.516000003</v>
      </c>
      <c r="P14" s="47">
        <v>1983</v>
      </c>
      <c r="Q14" s="47">
        <v>2011</v>
      </c>
      <c r="R14" s="48">
        <v>-1.3923421183490801</v>
      </c>
      <c r="S14" s="47">
        <v>69.733003883005594</v>
      </c>
      <c r="T14" s="47">
        <v>70.616220686225802</v>
      </c>
      <c r="U14" s="49">
        <v>-1.2665692771560799</v>
      </c>
    </row>
    <row r="15" spans="1:23" ht="12" thickBot="1">
      <c r="A15" s="71"/>
      <c r="B15" s="60" t="s">
        <v>13</v>
      </c>
      <c r="C15" s="61"/>
      <c r="D15" s="47">
        <v>87659.264899999995</v>
      </c>
      <c r="E15" s="47">
        <v>110102</v>
      </c>
      <c r="F15" s="48">
        <v>79.616414688198205</v>
      </c>
      <c r="G15" s="47">
        <v>77053.381999999998</v>
      </c>
      <c r="H15" s="48">
        <v>13.764331460493199</v>
      </c>
      <c r="I15" s="47">
        <v>19067.504300000001</v>
      </c>
      <c r="J15" s="48">
        <v>21.751841430283299</v>
      </c>
      <c r="K15" s="47">
        <v>17784.213599999999</v>
      </c>
      <c r="L15" s="48">
        <v>23.080380300503901</v>
      </c>
      <c r="M15" s="48">
        <v>7.2158979242129995E-2</v>
      </c>
      <c r="N15" s="47">
        <v>2940075.4191000001</v>
      </c>
      <c r="O15" s="47">
        <v>30760499.8532</v>
      </c>
      <c r="P15" s="47">
        <v>2853</v>
      </c>
      <c r="Q15" s="47">
        <v>2948</v>
      </c>
      <c r="R15" s="48">
        <v>-3.2225237449118098</v>
      </c>
      <c r="S15" s="47">
        <v>30.7252943918682</v>
      </c>
      <c r="T15" s="47">
        <v>32.668323710990499</v>
      </c>
      <c r="U15" s="49">
        <v>-6.3238753527990301</v>
      </c>
    </row>
    <row r="16" spans="1:23" ht="12" thickBot="1">
      <c r="A16" s="71"/>
      <c r="B16" s="60" t="s">
        <v>14</v>
      </c>
      <c r="C16" s="61"/>
      <c r="D16" s="47">
        <v>549907.14989999996</v>
      </c>
      <c r="E16" s="47">
        <v>591474</v>
      </c>
      <c r="F16" s="48">
        <v>92.972328437091093</v>
      </c>
      <c r="G16" s="47">
        <v>475517.15759999998</v>
      </c>
      <c r="H16" s="48">
        <v>15.644018540877999</v>
      </c>
      <c r="I16" s="47">
        <v>20882.472099999999</v>
      </c>
      <c r="J16" s="48">
        <v>3.7974541890931</v>
      </c>
      <c r="K16" s="47">
        <v>44125.891300000003</v>
      </c>
      <c r="L16" s="48">
        <v>9.2795581809727707</v>
      </c>
      <c r="M16" s="48">
        <v>-0.52675240125971101</v>
      </c>
      <c r="N16" s="47">
        <v>20937198.914799999</v>
      </c>
      <c r="O16" s="47">
        <v>258542355.5582</v>
      </c>
      <c r="P16" s="47">
        <v>37090</v>
      </c>
      <c r="Q16" s="47">
        <v>36054</v>
      </c>
      <c r="R16" s="48">
        <v>2.8734675764131601</v>
      </c>
      <c r="S16" s="47">
        <v>14.8262914505257</v>
      </c>
      <c r="T16" s="47">
        <v>16.0989397875409</v>
      </c>
      <c r="U16" s="49">
        <v>-8.5837266943112294</v>
      </c>
    </row>
    <row r="17" spans="1:21" ht="12" thickBot="1">
      <c r="A17" s="71"/>
      <c r="B17" s="60" t="s">
        <v>15</v>
      </c>
      <c r="C17" s="61"/>
      <c r="D17" s="47">
        <v>355237.02299999999</v>
      </c>
      <c r="E17" s="47">
        <v>788410</v>
      </c>
      <c r="F17" s="48">
        <v>45.057396912773797</v>
      </c>
      <c r="G17" s="47">
        <v>504121.73139999999</v>
      </c>
      <c r="H17" s="48">
        <v>-29.533483507352699</v>
      </c>
      <c r="I17" s="47">
        <v>48021.005499999999</v>
      </c>
      <c r="J17" s="48">
        <v>13.518018221878901</v>
      </c>
      <c r="K17" s="47">
        <v>54342.321499999998</v>
      </c>
      <c r="L17" s="48">
        <v>10.779603043313699</v>
      </c>
      <c r="M17" s="48">
        <v>-0.116323996206161</v>
      </c>
      <c r="N17" s="47">
        <v>14400665.354699999</v>
      </c>
      <c r="O17" s="47">
        <v>244030620.6013</v>
      </c>
      <c r="P17" s="47">
        <v>8835</v>
      </c>
      <c r="Q17" s="47">
        <v>8776</v>
      </c>
      <c r="R17" s="48">
        <v>0.67228805834091998</v>
      </c>
      <c r="S17" s="47">
        <v>40.2079256366723</v>
      </c>
      <c r="T17" s="47">
        <v>75.726271900638096</v>
      </c>
      <c r="U17" s="49">
        <v>-88.336679153551501</v>
      </c>
    </row>
    <row r="18" spans="1:21" ht="12" thickBot="1">
      <c r="A18" s="71"/>
      <c r="B18" s="60" t="s">
        <v>16</v>
      </c>
      <c r="C18" s="61"/>
      <c r="D18" s="47">
        <v>1218188.0995</v>
      </c>
      <c r="E18" s="47">
        <v>1522071</v>
      </c>
      <c r="F18" s="48">
        <v>80.034906354565607</v>
      </c>
      <c r="G18" s="47">
        <v>1121085.7725</v>
      </c>
      <c r="H18" s="48">
        <v>8.6614538674827397</v>
      </c>
      <c r="I18" s="47">
        <v>181048.99249999999</v>
      </c>
      <c r="J18" s="48">
        <v>14.8621540937981</v>
      </c>
      <c r="K18" s="47">
        <v>196471.06460000001</v>
      </c>
      <c r="L18" s="48">
        <v>17.525069840274</v>
      </c>
      <c r="M18" s="48">
        <v>-7.8495386236126993E-2</v>
      </c>
      <c r="N18" s="47">
        <v>40069319.177500002</v>
      </c>
      <c r="O18" s="47">
        <v>599969431.44679999</v>
      </c>
      <c r="P18" s="47">
        <v>67812</v>
      </c>
      <c r="Q18" s="47">
        <v>67033</v>
      </c>
      <c r="R18" s="48">
        <v>1.1621141825668</v>
      </c>
      <c r="S18" s="47">
        <v>17.964196594997901</v>
      </c>
      <c r="T18" s="47">
        <v>17.863605545030101</v>
      </c>
      <c r="U18" s="49">
        <v>0.55995295662644695</v>
      </c>
    </row>
    <row r="19" spans="1:21" ht="12" thickBot="1">
      <c r="A19" s="71"/>
      <c r="B19" s="60" t="s">
        <v>17</v>
      </c>
      <c r="C19" s="61"/>
      <c r="D19" s="47">
        <v>658529.19579999999</v>
      </c>
      <c r="E19" s="47">
        <v>679705</v>
      </c>
      <c r="F19" s="48">
        <v>96.884559595707003</v>
      </c>
      <c r="G19" s="47">
        <v>443429.6912</v>
      </c>
      <c r="H19" s="48">
        <v>48.508142072738103</v>
      </c>
      <c r="I19" s="47">
        <v>42618.157399999996</v>
      </c>
      <c r="J19" s="48">
        <v>6.4717187441061403</v>
      </c>
      <c r="K19" s="47">
        <v>56595.487200000003</v>
      </c>
      <c r="L19" s="48">
        <v>12.7631253213655</v>
      </c>
      <c r="M19" s="48">
        <v>-0.24696898094730099</v>
      </c>
      <c r="N19" s="47">
        <v>17232945.402899999</v>
      </c>
      <c r="O19" s="47">
        <v>203854033.61660001</v>
      </c>
      <c r="P19" s="47">
        <v>12080</v>
      </c>
      <c r="Q19" s="47">
        <v>11057</v>
      </c>
      <c r="R19" s="48">
        <v>9.2520575201229907</v>
      </c>
      <c r="S19" s="47">
        <v>54.514006274834401</v>
      </c>
      <c r="T19" s="47">
        <v>43.736335633535298</v>
      </c>
      <c r="U19" s="49">
        <v>19.770461534166198</v>
      </c>
    </row>
    <row r="20" spans="1:21" ht="12" thickBot="1">
      <c r="A20" s="71"/>
      <c r="B20" s="60" t="s">
        <v>18</v>
      </c>
      <c r="C20" s="61"/>
      <c r="D20" s="47">
        <v>887455.0723</v>
      </c>
      <c r="E20" s="47">
        <v>1104110</v>
      </c>
      <c r="F20" s="48">
        <v>80.377414596371693</v>
      </c>
      <c r="G20" s="47">
        <v>750898.94689999998</v>
      </c>
      <c r="H20" s="48">
        <v>18.185686098476499</v>
      </c>
      <c r="I20" s="47">
        <v>27564.155599999998</v>
      </c>
      <c r="J20" s="48">
        <v>3.10597758245525</v>
      </c>
      <c r="K20" s="47">
        <v>70286.414300000004</v>
      </c>
      <c r="L20" s="48">
        <v>9.3603026865558103</v>
      </c>
      <c r="M20" s="48">
        <v>-0.60783096029981998</v>
      </c>
      <c r="N20" s="47">
        <v>24185538.172499999</v>
      </c>
      <c r="O20" s="47">
        <v>305375705.25800002</v>
      </c>
      <c r="P20" s="47">
        <v>33270</v>
      </c>
      <c r="Q20" s="47">
        <v>33657</v>
      </c>
      <c r="R20" s="48">
        <v>-1.14983510116766</v>
      </c>
      <c r="S20" s="47">
        <v>26.674333402464701</v>
      </c>
      <c r="T20" s="47">
        <v>25.052840761208699</v>
      </c>
      <c r="U20" s="49">
        <v>6.0788497196567004</v>
      </c>
    </row>
    <row r="21" spans="1:21" ht="12" thickBot="1">
      <c r="A21" s="71"/>
      <c r="B21" s="60" t="s">
        <v>19</v>
      </c>
      <c r="C21" s="61"/>
      <c r="D21" s="47">
        <v>268458.86119999998</v>
      </c>
      <c r="E21" s="47">
        <v>404922</v>
      </c>
      <c r="F21" s="48">
        <v>66.298907246333897</v>
      </c>
      <c r="G21" s="47">
        <v>302428.26150000002</v>
      </c>
      <c r="H21" s="48">
        <v>-11.232217561783701</v>
      </c>
      <c r="I21" s="47">
        <v>35190.918100000003</v>
      </c>
      <c r="J21" s="48">
        <v>13.1084956341907</v>
      </c>
      <c r="K21" s="47">
        <v>41658.483399999997</v>
      </c>
      <c r="L21" s="48">
        <v>13.7746661616147</v>
      </c>
      <c r="M21" s="48">
        <v>-0.155252058455877</v>
      </c>
      <c r="N21" s="47">
        <v>8384114.5005000001</v>
      </c>
      <c r="O21" s="47">
        <v>118321769.9401</v>
      </c>
      <c r="P21" s="47">
        <v>25342</v>
      </c>
      <c r="Q21" s="47">
        <v>26214</v>
      </c>
      <c r="R21" s="48">
        <v>-3.3264667734798201</v>
      </c>
      <c r="S21" s="47">
        <v>10.593436240233601</v>
      </c>
      <c r="T21" s="47">
        <v>10.494269752803801</v>
      </c>
      <c r="U21" s="49">
        <v>0.93611256235370999</v>
      </c>
    </row>
    <row r="22" spans="1:21" ht="12" thickBot="1">
      <c r="A22" s="71"/>
      <c r="B22" s="60" t="s">
        <v>20</v>
      </c>
      <c r="C22" s="61"/>
      <c r="D22" s="47">
        <v>843073.01</v>
      </c>
      <c r="E22" s="47">
        <v>868212</v>
      </c>
      <c r="F22" s="48">
        <v>97.104510188755697</v>
      </c>
      <c r="G22" s="47">
        <v>621521.86609999998</v>
      </c>
      <c r="H22" s="48">
        <v>35.6465566191928</v>
      </c>
      <c r="I22" s="47">
        <v>99745.886799999993</v>
      </c>
      <c r="J22" s="48">
        <v>11.8312276181158</v>
      </c>
      <c r="K22" s="47">
        <v>90527.968299999993</v>
      </c>
      <c r="L22" s="48">
        <v>14.565532322789499</v>
      </c>
      <c r="M22" s="48">
        <v>0.10182398515178</v>
      </c>
      <c r="N22" s="47">
        <v>25708343.1195</v>
      </c>
      <c r="O22" s="47">
        <v>338034670.22909999</v>
      </c>
      <c r="P22" s="47">
        <v>56083</v>
      </c>
      <c r="Q22" s="47">
        <v>55146</v>
      </c>
      <c r="R22" s="48">
        <v>1.6991259565517101</v>
      </c>
      <c r="S22" s="47">
        <v>15.0325947256744</v>
      </c>
      <c r="T22" s="47">
        <v>14.896034098574701</v>
      </c>
      <c r="U22" s="49">
        <v>0.90843017850084395</v>
      </c>
    </row>
    <row r="23" spans="1:21" ht="12" thickBot="1">
      <c r="A23" s="71"/>
      <c r="B23" s="60" t="s">
        <v>21</v>
      </c>
      <c r="C23" s="61"/>
      <c r="D23" s="47">
        <v>2127026.1946999999</v>
      </c>
      <c r="E23" s="47">
        <v>2300938</v>
      </c>
      <c r="F23" s="48">
        <v>92.441699632932298</v>
      </c>
      <c r="G23" s="47">
        <v>1821883.2409999999</v>
      </c>
      <c r="H23" s="48">
        <v>16.748765608739699</v>
      </c>
      <c r="I23" s="47">
        <v>178178.8463</v>
      </c>
      <c r="J23" s="48">
        <v>8.37689948266625</v>
      </c>
      <c r="K23" s="47">
        <v>233925.3193</v>
      </c>
      <c r="L23" s="48">
        <v>12.839753615144</v>
      </c>
      <c r="M23" s="48">
        <v>-0.238308846459273</v>
      </c>
      <c r="N23" s="47">
        <v>65916489.780100003</v>
      </c>
      <c r="O23" s="47">
        <v>747087202.33050001</v>
      </c>
      <c r="P23" s="47">
        <v>74967</v>
      </c>
      <c r="Q23" s="47">
        <v>74610</v>
      </c>
      <c r="R23" s="48">
        <v>0.47848813831925502</v>
      </c>
      <c r="S23" s="47">
        <v>28.3728333093228</v>
      </c>
      <c r="T23" s="47">
        <v>28.610475834338601</v>
      </c>
      <c r="U23" s="49">
        <v>-0.83757065226794003</v>
      </c>
    </row>
    <row r="24" spans="1:21" ht="12" thickBot="1">
      <c r="A24" s="71"/>
      <c r="B24" s="60" t="s">
        <v>22</v>
      </c>
      <c r="C24" s="61"/>
      <c r="D24" s="47">
        <v>231133.77919999999</v>
      </c>
      <c r="E24" s="47">
        <v>304234</v>
      </c>
      <c r="F24" s="48">
        <v>75.972369689120896</v>
      </c>
      <c r="G24" s="47">
        <v>231359.52369999999</v>
      </c>
      <c r="H24" s="48">
        <v>-9.7573031094544002E-2</v>
      </c>
      <c r="I24" s="47">
        <v>35195.640500000001</v>
      </c>
      <c r="J24" s="48">
        <v>15.227389359451999</v>
      </c>
      <c r="K24" s="47">
        <v>31756.3033</v>
      </c>
      <c r="L24" s="48">
        <v>13.725954649343899</v>
      </c>
      <c r="M24" s="48">
        <v>0.108304079587249</v>
      </c>
      <c r="N24" s="47">
        <v>7134833.3958999999</v>
      </c>
      <c r="O24" s="47">
        <v>91373889.779699996</v>
      </c>
      <c r="P24" s="47">
        <v>27340</v>
      </c>
      <c r="Q24" s="47">
        <v>27391</v>
      </c>
      <c r="R24" s="48">
        <v>-0.18619254499653301</v>
      </c>
      <c r="S24" s="47">
        <v>8.4540519092904205</v>
      </c>
      <c r="T24" s="47">
        <v>8.5089618414807795</v>
      </c>
      <c r="U24" s="49">
        <v>-0.64951023224757298</v>
      </c>
    </row>
    <row r="25" spans="1:21" ht="12" thickBot="1">
      <c r="A25" s="71"/>
      <c r="B25" s="60" t="s">
        <v>23</v>
      </c>
      <c r="C25" s="61"/>
      <c r="D25" s="47">
        <v>199451.0815</v>
      </c>
      <c r="E25" s="47">
        <v>201924</v>
      </c>
      <c r="F25" s="48">
        <v>98.775322150908295</v>
      </c>
      <c r="G25" s="47">
        <v>185801.20110000001</v>
      </c>
      <c r="H25" s="48">
        <v>7.3464973957049402</v>
      </c>
      <c r="I25" s="47">
        <v>20278.7696</v>
      </c>
      <c r="J25" s="48">
        <v>10.1672898675157</v>
      </c>
      <c r="K25" s="47">
        <v>24055.817599999998</v>
      </c>
      <c r="L25" s="48">
        <v>12.9470732468801</v>
      </c>
      <c r="M25" s="48">
        <v>-0.15701183234778099</v>
      </c>
      <c r="N25" s="47">
        <v>5919675.216</v>
      </c>
      <c r="O25" s="47">
        <v>76477311.719300002</v>
      </c>
      <c r="P25" s="47">
        <v>15435</v>
      </c>
      <c r="Q25" s="47">
        <v>14973</v>
      </c>
      <c r="R25" s="48">
        <v>3.0855539971949502</v>
      </c>
      <c r="S25" s="47">
        <v>12.922000745059901</v>
      </c>
      <c r="T25" s="47">
        <v>12.892111340412701</v>
      </c>
      <c r="U25" s="49">
        <v>0.23130632196109999</v>
      </c>
    </row>
    <row r="26" spans="1:21" ht="12" thickBot="1">
      <c r="A26" s="71"/>
      <c r="B26" s="60" t="s">
        <v>24</v>
      </c>
      <c r="C26" s="61"/>
      <c r="D26" s="47">
        <v>448065.95199999999</v>
      </c>
      <c r="E26" s="47">
        <v>585558</v>
      </c>
      <c r="F26" s="48">
        <v>76.519482613165593</v>
      </c>
      <c r="G26" s="47">
        <v>448893.48090000002</v>
      </c>
      <c r="H26" s="48">
        <v>-0.184348611688645</v>
      </c>
      <c r="I26" s="47">
        <v>79629.703500000003</v>
      </c>
      <c r="J26" s="48">
        <v>17.771871115080799</v>
      </c>
      <c r="K26" s="47">
        <v>70516.625599999999</v>
      </c>
      <c r="L26" s="48">
        <v>15.7089885686509</v>
      </c>
      <c r="M26" s="48">
        <v>0.129233040044956</v>
      </c>
      <c r="N26" s="47">
        <v>11182069.159600001</v>
      </c>
      <c r="O26" s="47">
        <v>164260622.10569999</v>
      </c>
      <c r="P26" s="47">
        <v>32990</v>
      </c>
      <c r="Q26" s="47">
        <v>33925</v>
      </c>
      <c r="R26" s="48">
        <v>-2.7560795873249799</v>
      </c>
      <c r="S26" s="47">
        <v>13.5818718399515</v>
      </c>
      <c r="T26" s="47">
        <v>13.321103042004401</v>
      </c>
      <c r="U26" s="49">
        <v>1.91997687078757</v>
      </c>
    </row>
    <row r="27" spans="1:21" ht="12" thickBot="1">
      <c r="A27" s="71"/>
      <c r="B27" s="60" t="s">
        <v>25</v>
      </c>
      <c r="C27" s="61"/>
      <c r="D27" s="47">
        <v>199114.476</v>
      </c>
      <c r="E27" s="47">
        <v>271120</v>
      </c>
      <c r="F27" s="48">
        <v>73.441456181764494</v>
      </c>
      <c r="G27" s="47">
        <v>202282.27609999999</v>
      </c>
      <c r="H27" s="48">
        <v>-1.56602949159717</v>
      </c>
      <c r="I27" s="47">
        <v>55830.593000000001</v>
      </c>
      <c r="J27" s="48">
        <v>28.0394445052805</v>
      </c>
      <c r="K27" s="47">
        <v>58481.612399999998</v>
      </c>
      <c r="L27" s="48">
        <v>28.910892999389201</v>
      </c>
      <c r="M27" s="48">
        <v>-4.5330819230285001E-2</v>
      </c>
      <c r="N27" s="47">
        <v>5577508.1944000004</v>
      </c>
      <c r="O27" s="47">
        <v>76725949.632599995</v>
      </c>
      <c r="P27" s="47">
        <v>31507</v>
      </c>
      <c r="Q27" s="47">
        <v>31587</v>
      </c>
      <c r="R27" s="48">
        <v>-0.25326874980213798</v>
      </c>
      <c r="S27" s="47">
        <v>6.3196901006125596</v>
      </c>
      <c r="T27" s="47">
        <v>6.3659864437901703</v>
      </c>
      <c r="U27" s="49">
        <v>-0.73257299710182</v>
      </c>
    </row>
    <row r="28" spans="1:21" ht="12" thickBot="1">
      <c r="A28" s="71"/>
      <c r="B28" s="60" t="s">
        <v>26</v>
      </c>
      <c r="C28" s="61"/>
      <c r="D28" s="47">
        <v>764816.4754</v>
      </c>
      <c r="E28" s="47">
        <v>997441</v>
      </c>
      <c r="F28" s="48">
        <v>76.677866199604793</v>
      </c>
      <c r="G28" s="47">
        <v>788641.83739999996</v>
      </c>
      <c r="H28" s="48">
        <v>-3.0210623974182802</v>
      </c>
      <c r="I28" s="47">
        <v>42736.391799999998</v>
      </c>
      <c r="J28" s="48">
        <v>5.5877969649710799</v>
      </c>
      <c r="K28" s="47">
        <v>69679.631800000003</v>
      </c>
      <c r="L28" s="48">
        <v>8.8353963099041604</v>
      </c>
      <c r="M28" s="48">
        <v>-0.386673110979326</v>
      </c>
      <c r="N28" s="47">
        <v>21294289.528200001</v>
      </c>
      <c r="O28" s="47">
        <v>265232060.84869999</v>
      </c>
      <c r="P28" s="47">
        <v>41751</v>
      </c>
      <c r="Q28" s="47">
        <v>41836</v>
      </c>
      <c r="R28" s="48">
        <v>-0.20317429964623601</v>
      </c>
      <c r="S28" s="47">
        <v>18.3185187276951</v>
      </c>
      <c r="T28" s="47">
        <v>18.369213935366702</v>
      </c>
      <c r="U28" s="49">
        <v>-0.27674294207467398</v>
      </c>
    </row>
    <row r="29" spans="1:21" ht="12" thickBot="1">
      <c r="A29" s="71"/>
      <c r="B29" s="60" t="s">
        <v>27</v>
      </c>
      <c r="C29" s="61"/>
      <c r="D29" s="47">
        <v>503102.87219999998</v>
      </c>
      <c r="E29" s="47">
        <v>617297</v>
      </c>
      <c r="F29" s="48">
        <v>81.500942366478398</v>
      </c>
      <c r="G29" s="47">
        <v>445598.6177</v>
      </c>
      <c r="H29" s="48">
        <v>12.9049445433233</v>
      </c>
      <c r="I29" s="47">
        <v>60588.39</v>
      </c>
      <c r="J29" s="48">
        <v>12.0429425765461</v>
      </c>
      <c r="K29" s="47">
        <v>96867.637100000007</v>
      </c>
      <c r="L29" s="48">
        <v>21.738765169423498</v>
      </c>
      <c r="M29" s="48">
        <v>-0.37452391929977202</v>
      </c>
      <c r="N29" s="47">
        <v>14258515.025699999</v>
      </c>
      <c r="O29" s="47">
        <v>187857611.18610001</v>
      </c>
      <c r="P29" s="47">
        <v>80596</v>
      </c>
      <c r="Q29" s="47">
        <v>81929</v>
      </c>
      <c r="R29" s="48">
        <v>-1.62701851603217</v>
      </c>
      <c r="S29" s="47">
        <v>6.2422809097225702</v>
      </c>
      <c r="T29" s="47">
        <v>6.3173449901744201</v>
      </c>
      <c r="U29" s="49">
        <v>-1.2025104531091799</v>
      </c>
    </row>
    <row r="30" spans="1:21" ht="12" thickBot="1">
      <c r="A30" s="71"/>
      <c r="B30" s="60" t="s">
        <v>28</v>
      </c>
      <c r="C30" s="61"/>
      <c r="D30" s="47">
        <v>763184.93220000004</v>
      </c>
      <c r="E30" s="47">
        <v>907143</v>
      </c>
      <c r="F30" s="48">
        <v>84.130609198329296</v>
      </c>
      <c r="G30" s="47">
        <v>686901.103</v>
      </c>
      <c r="H30" s="48">
        <v>11.105503960735399</v>
      </c>
      <c r="I30" s="47">
        <v>117501.1345</v>
      </c>
      <c r="J30" s="48">
        <v>15.3961549216236</v>
      </c>
      <c r="K30" s="47">
        <v>121119.394</v>
      </c>
      <c r="L30" s="48">
        <v>17.6327266721539</v>
      </c>
      <c r="M30" s="48">
        <v>-2.9873494083037001E-2</v>
      </c>
      <c r="N30" s="47">
        <v>25006482.542100001</v>
      </c>
      <c r="O30" s="47">
        <v>344235164.42140001</v>
      </c>
      <c r="P30" s="47">
        <v>61993</v>
      </c>
      <c r="Q30" s="47">
        <v>61855</v>
      </c>
      <c r="R30" s="48">
        <v>0.22310241694285499</v>
      </c>
      <c r="S30" s="47">
        <v>12.310824322100901</v>
      </c>
      <c r="T30" s="47">
        <v>12.5192026174117</v>
      </c>
      <c r="U30" s="49">
        <v>-1.6926429121136699</v>
      </c>
    </row>
    <row r="31" spans="1:21" ht="12" thickBot="1">
      <c r="A31" s="71"/>
      <c r="B31" s="60" t="s">
        <v>29</v>
      </c>
      <c r="C31" s="61"/>
      <c r="D31" s="47">
        <v>557752.02209999994</v>
      </c>
      <c r="E31" s="47">
        <v>1014178</v>
      </c>
      <c r="F31" s="48">
        <v>54.995476346361301</v>
      </c>
      <c r="G31" s="47">
        <v>829270.10829999996</v>
      </c>
      <c r="H31" s="48">
        <v>-32.741815179689901</v>
      </c>
      <c r="I31" s="47">
        <v>40636.114600000001</v>
      </c>
      <c r="J31" s="48">
        <v>7.2856956120034102</v>
      </c>
      <c r="K31" s="47">
        <v>34103.809600000001</v>
      </c>
      <c r="L31" s="48">
        <v>4.1125092124582503</v>
      </c>
      <c r="M31" s="48">
        <v>0.19154179772338401</v>
      </c>
      <c r="N31" s="47">
        <v>24933185.0264</v>
      </c>
      <c r="O31" s="47">
        <v>283049157.97079998</v>
      </c>
      <c r="P31" s="47">
        <v>24102</v>
      </c>
      <c r="Q31" s="47">
        <v>23716</v>
      </c>
      <c r="R31" s="48">
        <v>1.6275931860347399</v>
      </c>
      <c r="S31" s="47">
        <v>23.141316990291301</v>
      </c>
      <c r="T31" s="47">
        <v>22.3809651332434</v>
      </c>
      <c r="U31" s="49">
        <v>3.2856896492402701</v>
      </c>
    </row>
    <row r="32" spans="1:21" ht="12" thickBot="1">
      <c r="A32" s="71"/>
      <c r="B32" s="60" t="s">
        <v>30</v>
      </c>
      <c r="C32" s="61"/>
      <c r="D32" s="47">
        <v>114347.072</v>
      </c>
      <c r="E32" s="47">
        <v>134191</v>
      </c>
      <c r="F32" s="48">
        <v>85.212176673547404</v>
      </c>
      <c r="G32" s="47">
        <v>102483.9681</v>
      </c>
      <c r="H32" s="48">
        <v>11.575570423292399</v>
      </c>
      <c r="I32" s="47">
        <v>27888.2114</v>
      </c>
      <c r="J32" s="48">
        <v>24.3890909598455</v>
      </c>
      <c r="K32" s="47">
        <v>30319.9918</v>
      </c>
      <c r="L32" s="48">
        <v>29.585107175411999</v>
      </c>
      <c r="M32" s="48">
        <v>-8.0203860741150004E-2</v>
      </c>
      <c r="N32" s="47">
        <v>3048641.2275999999</v>
      </c>
      <c r="O32" s="47">
        <v>42367913.431199998</v>
      </c>
      <c r="P32" s="47">
        <v>26552</v>
      </c>
      <c r="Q32" s="47">
        <v>26499</v>
      </c>
      <c r="R32" s="48">
        <v>0.20000754745461699</v>
      </c>
      <c r="S32" s="47">
        <v>4.30653329316059</v>
      </c>
      <c r="T32" s="47">
        <v>4.2303193403524704</v>
      </c>
      <c r="U32" s="49">
        <v>1.7697286336823099</v>
      </c>
    </row>
    <row r="33" spans="1:21" ht="12" thickBot="1">
      <c r="A33" s="71"/>
      <c r="B33" s="60" t="s">
        <v>31</v>
      </c>
      <c r="C33" s="61"/>
      <c r="D33" s="47">
        <v>41.367800000000003</v>
      </c>
      <c r="E33" s="50"/>
      <c r="F33" s="50"/>
      <c r="G33" s="47">
        <v>-113.8754</v>
      </c>
      <c r="H33" s="48">
        <v>-136.32724890538299</v>
      </c>
      <c r="I33" s="47">
        <v>8.9393999999999991</v>
      </c>
      <c r="J33" s="48">
        <v>21.609561059568101</v>
      </c>
      <c r="K33" s="47">
        <v>28.501799999999999</v>
      </c>
      <c r="L33" s="48">
        <v>-25.028935134366201</v>
      </c>
      <c r="M33" s="48">
        <v>-0.68635665115887401</v>
      </c>
      <c r="N33" s="47">
        <v>976.46579999999994</v>
      </c>
      <c r="O33" s="47">
        <v>29168.022400000002</v>
      </c>
      <c r="P33" s="47">
        <v>12</v>
      </c>
      <c r="Q33" s="47">
        <v>9</v>
      </c>
      <c r="R33" s="48">
        <v>33.3333333333333</v>
      </c>
      <c r="S33" s="47">
        <v>3.4473166666666701</v>
      </c>
      <c r="T33" s="47">
        <v>4.80534444444445</v>
      </c>
      <c r="U33" s="49">
        <v>-39.393763587460199</v>
      </c>
    </row>
    <row r="34" spans="1:21" ht="12" thickBot="1">
      <c r="A34" s="71"/>
      <c r="B34" s="60" t="s">
        <v>40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47">
        <v>25.9</v>
      </c>
      <c r="P34" s="50"/>
      <c r="Q34" s="50"/>
      <c r="R34" s="50"/>
      <c r="S34" s="50"/>
      <c r="T34" s="50"/>
      <c r="U34" s="51"/>
    </row>
    <row r="35" spans="1:21" ht="12" thickBot="1">
      <c r="A35" s="71"/>
      <c r="B35" s="60" t="s">
        <v>32</v>
      </c>
      <c r="C35" s="61"/>
      <c r="D35" s="47">
        <v>139680.90820000001</v>
      </c>
      <c r="E35" s="47">
        <v>200066</v>
      </c>
      <c r="F35" s="48">
        <v>69.817414353263402</v>
      </c>
      <c r="G35" s="47">
        <v>171653.13389999999</v>
      </c>
      <c r="H35" s="48">
        <v>-18.626065818656201</v>
      </c>
      <c r="I35" s="47">
        <v>16389.231599999999</v>
      </c>
      <c r="J35" s="48">
        <v>11.73333694003</v>
      </c>
      <c r="K35" s="47">
        <v>28297.9725</v>
      </c>
      <c r="L35" s="48">
        <v>16.485555408784801</v>
      </c>
      <c r="M35" s="48">
        <v>-0.42083371520698198</v>
      </c>
      <c r="N35" s="47">
        <v>4104885.5781</v>
      </c>
      <c r="O35" s="47">
        <v>44445822.859700002</v>
      </c>
      <c r="P35" s="47">
        <v>11535</v>
      </c>
      <c r="Q35" s="47">
        <v>12137</v>
      </c>
      <c r="R35" s="48">
        <v>-4.9600395484880897</v>
      </c>
      <c r="S35" s="47">
        <v>12.109311504117899</v>
      </c>
      <c r="T35" s="47">
        <v>12.1321590755541</v>
      </c>
      <c r="U35" s="49">
        <v>-0.18867770829433</v>
      </c>
    </row>
    <row r="36" spans="1:21" ht="12" thickBot="1">
      <c r="A36" s="71"/>
      <c r="B36" s="60" t="s">
        <v>41</v>
      </c>
      <c r="C36" s="61"/>
      <c r="D36" s="50"/>
      <c r="E36" s="47">
        <v>599085</v>
      </c>
      <c r="F36" s="50"/>
      <c r="G36" s="47">
        <v>7226.81</v>
      </c>
      <c r="H36" s="50"/>
      <c r="I36" s="50"/>
      <c r="J36" s="50"/>
      <c r="K36" s="47">
        <v>297.67520000000002</v>
      </c>
      <c r="L36" s="48">
        <v>4.1190400743896696</v>
      </c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42</v>
      </c>
      <c r="C37" s="61"/>
      <c r="D37" s="50"/>
      <c r="E37" s="47">
        <v>270040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43</v>
      </c>
      <c r="C38" s="61"/>
      <c r="D38" s="50"/>
      <c r="E38" s="47">
        <v>319931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216341.4534</v>
      </c>
      <c r="E39" s="47">
        <v>439756</v>
      </c>
      <c r="F39" s="48">
        <v>49.195793439998504</v>
      </c>
      <c r="G39" s="47">
        <v>278765.04499999998</v>
      </c>
      <c r="H39" s="48">
        <v>-22.392904964107</v>
      </c>
      <c r="I39" s="47">
        <v>10937.522800000001</v>
      </c>
      <c r="J39" s="48">
        <v>5.0556759363991599</v>
      </c>
      <c r="K39" s="47">
        <v>13960.1291</v>
      </c>
      <c r="L39" s="48">
        <v>5.0078477737407896</v>
      </c>
      <c r="M39" s="48">
        <v>-0.21651707361359601</v>
      </c>
      <c r="N39" s="47">
        <v>8581420.7184999995</v>
      </c>
      <c r="O39" s="47">
        <v>110531013.616</v>
      </c>
      <c r="P39" s="47">
        <v>355</v>
      </c>
      <c r="Q39" s="47">
        <v>355</v>
      </c>
      <c r="R39" s="48">
        <v>0</v>
      </c>
      <c r="S39" s="47">
        <v>609.41254478873202</v>
      </c>
      <c r="T39" s="47">
        <v>636.60045436619703</v>
      </c>
      <c r="U39" s="49">
        <v>-4.4613308029112302</v>
      </c>
    </row>
    <row r="40" spans="1:21" ht="12" thickBot="1">
      <c r="A40" s="71"/>
      <c r="B40" s="60" t="s">
        <v>34</v>
      </c>
      <c r="C40" s="61"/>
      <c r="D40" s="47">
        <v>340143.8051</v>
      </c>
      <c r="E40" s="47">
        <v>459321</v>
      </c>
      <c r="F40" s="48">
        <v>74.053615031753395</v>
      </c>
      <c r="G40" s="47">
        <v>336445.6128</v>
      </c>
      <c r="H40" s="48">
        <v>1.09919468683886</v>
      </c>
      <c r="I40" s="47">
        <v>25528.4624</v>
      </c>
      <c r="J40" s="48">
        <v>7.5051969247227097</v>
      </c>
      <c r="K40" s="47">
        <v>30756.793099999999</v>
      </c>
      <c r="L40" s="48">
        <v>9.1416835083783301</v>
      </c>
      <c r="M40" s="48">
        <v>-0.16998946161262801</v>
      </c>
      <c r="N40" s="47">
        <v>13813623.428200001</v>
      </c>
      <c r="O40" s="47">
        <v>148123360.31720001</v>
      </c>
      <c r="P40" s="47">
        <v>1806</v>
      </c>
      <c r="Q40" s="47">
        <v>1862</v>
      </c>
      <c r="R40" s="48">
        <v>-3.0075187969924801</v>
      </c>
      <c r="S40" s="47">
        <v>188.34097735326699</v>
      </c>
      <c r="T40" s="47">
        <v>181.638222341568</v>
      </c>
      <c r="U40" s="49">
        <v>3.55884051675408</v>
      </c>
    </row>
    <row r="41" spans="1:21" ht="12" thickBot="1">
      <c r="A41" s="71"/>
      <c r="B41" s="60" t="s">
        <v>44</v>
      </c>
      <c r="C41" s="61"/>
      <c r="D41" s="50"/>
      <c r="E41" s="47">
        <v>312315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45</v>
      </c>
      <c r="C42" s="61"/>
      <c r="D42" s="50"/>
      <c r="E42" s="47">
        <v>133303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109399.97840000001</v>
      </c>
      <c r="E43" s="53"/>
      <c r="F43" s="53"/>
      <c r="G43" s="52">
        <v>33346.538</v>
      </c>
      <c r="H43" s="54">
        <v>228.06997356067399</v>
      </c>
      <c r="I43" s="52">
        <v>10768.114</v>
      </c>
      <c r="J43" s="54">
        <v>9.8428849415568092</v>
      </c>
      <c r="K43" s="52">
        <v>3094.1015000000002</v>
      </c>
      <c r="L43" s="54">
        <v>9.2786288639618295</v>
      </c>
      <c r="M43" s="54">
        <v>2.48020709727848</v>
      </c>
      <c r="N43" s="52">
        <v>872769.99129999999</v>
      </c>
      <c r="O43" s="52">
        <v>14843604.1471</v>
      </c>
      <c r="P43" s="52">
        <v>51</v>
      </c>
      <c r="Q43" s="52">
        <v>41</v>
      </c>
      <c r="R43" s="54">
        <v>24.390243902439</v>
      </c>
      <c r="S43" s="52">
        <v>2145.0976156862698</v>
      </c>
      <c r="T43" s="52">
        <v>648.29184146341504</v>
      </c>
      <c r="U43" s="55">
        <v>69.777979485749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53</v>
      </c>
      <c r="B1" s="31" t="s">
        <v>36</v>
      </c>
      <c r="C1" s="30" t="s">
        <v>37</v>
      </c>
      <c r="D1" s="30" t="s">
        <v>38</v>
      </c>
      <c r="E1" s="30" t="s">
        <v>39</v>
      </c>
      <c r="F1" s="30" t="s">
        <v>46</v>
      </c>
      <c r="G1" s="30" t="s">
        <v>39</v>
      </c>
      <c r="H1" s="30" t="s">
        <v>47</v>
      </c>
    </row>
    <row r="2" spans="1:8" ht="14.25">
      <c r="A2" s="32">
        <v>1</v>
      </c>
      <c r="B2" s="33">
        <v>12</v>
      </c>
      <c r="C2" s="32">
        <v>44157</v>
      </c>
      <c r="D2" s="32">
        <v>493849.72062991501</v>
      </c>
      <c r="E2" s="32">
        <v>380549.706620513</v>
      </c>
      <c r="F2" s="32">
        <v>113300.014009402</v>
      </c>
      <c r="G2" s="32">
        <v>380549.706620513</v>
      </c>
      <c r="H2" s="32">
        <v>0.22942204738900199</v>
      </c>
    </row>
    <row r="3" spans="1:8" ht="14.25">
      <c r="A3" s="32">
        <v>2</v>
      </c>
      <c r="B3" s="33">
        <v>13</v>
      </c>
      <c r="C3" s="32">
        <v>8439.8379999999997</v>
      </c>
      <c r="D3" s="32">
        <v>64350.003538279998</v>
      </c>
      <c r="E3" s="32">
        <v>49997.137120860803</v>
      </c>
      <c r="F3" s="32">
        <v>14352.8664174193</v>
      </c>
      <c r="G3" s="32">
        <v>49997.137120860803</v>
      </c>
      <c r="H3" s="32">
        <v>0.22304375490641801</v>
      </c>
    </row>
    <row r="4" spans="1:8" ht="14.25">
      <c r="A4" s="32">
        <v>3</v>
      </c>
      <c r="B4" s="33">
        <v>14</v>
      </c>
      <c r="C4" s="32">
        <v>85885</v>
      </c>
      <c r="D4" s="32">
        <v>76856.821331623898</v>
      </c>
      <c r="E4" s="32">
        <v>55817.218747863197</v>
      </c>
      <c r="F4" s="32">
        <v>21039.602583760701</v>
      </c>
      <c r="G4" s="32">
        <v>55817.218747863197</v>
      </c>
      <c r="H4" s="32">
        <v>0.27375062121003502</v>
      </c>
    </row>
    <row r="5" spans="1:8" ht="14.25">
      <c r="A5" s="32">
        <v>4</v>
      </c>
      <c r="B5" s="33">
        <v>15</v>
      </c>
      <c r="C5" s="32">
        <v>2422</v>
      </c>
      <c r="D5" s="32">
        <v>37340.872474358999</v>
      </c>
      <c r="E5" s="32">
        <v>28147.165535042699</v>
      </c>
      <c r="F5" s="32">
        <v>9193.7069393162401</v>
      </c>
      <c r="G5" s="32">
        <v>28147.165535042699</v>
      </c>
      <c r="H5" s="32">
        <v>0.24621028728317301</v>
      </c>
    </row>
    <row r="6" spans="1:8" ht="14.25">
      <c r="A6" s="32">
        <v>5</v>
      </c>
      <c r="B6" s="33">
        <v>16</v>
      </c>
      <c r="C6" s="32">
        <v>2280</v>
      </c>
      <c r="D6" s="32">
        <v>198332.75563760701</v>
      </c>
      <c r="E6" s="32">
        <v>191024.90054017099</v>
      </c>
      <c r="F6" s="32">
        <v>7307.8550974358996</v>
      </c>
      <c r="G6" s="32">
        <v>191024.90054017099</v>
      </c>
      <c r="H6" s="32">
        <v>3.6846435546878602E-2</v>
      </c>
    </row>
    <row r="7" spans="1:8" ht="14.25">
      <c r="A7" s="32">
        <v>6</v>
      </c>
      <c r="B7" s="33">
        <v>17</v>
      </c>
      <c r="C7" s="32">
        <v>15847.632</v>
      </c>
      <c r="D7" s="32">
        <v>283540.30000512803</v>
      </c>
      <c r="E7" s="32">
        <v>218452.44116495701</v>
      </c>
      <c r="F7" s="32">
        <v>65087.858840170898</v>
      </c>
      <c r="G7" s="32">
        <v>218452.44116495701</v>
      </c>
      <c r="H7" s="32">
        <v>0.22955417215469501</v>
      </c>
    </row>
    <row r="8" spans="1:8" ht="14.25">
      <c r="A8" s="32">
        <v>7</v>
      </c>
      <c r="B8" s="33">
        <v>18</v>
      </c>
      <c r="C8" s="32">
        <v>21755</v>
      </c>
      <c r="D8" s="32">
        <v>138280.53088376101</v>
      </c>
      <c r="E8" s="32">
        <v>111668.16170085499</v>
      </c>
      <c r="F8" s="32">
        <v>26612.369182906001</v>
      </c>
      <c r="G8" s="32">
        <v>111668.16170085499</v>
      </c>
      <c r="H8" s="32">
        <v>0.192452032204566</v>
      </c>
    </row>
    <row r="9" spans="1:8" ht="14.25">
      <c r="A9" s="32">
        <v>8</v>
      </c>
      <c r="B9" s="33">
        <v>19</v>
      </c>
      <c r="C9" s="32">
        <v>9544</v>
      </c>
      <c r="D9" s="32">
        <v>87659.304766666697</v>
      </c>
      <c r="E9" s="32">
        <v>68591.759186324794</v>
      </c>
      <c r="F9" s="32">
        <v>19067.545580341899</v>
      </c>
      <c r="G9" s="32">
        <v>68591.759186324794</v>
      </c>
      <c r="H9" s="32">
        <v>0.21751878629537699</v>
      </c>
    </row>
    <row r="10" spans="1:8" ht="14.25">
      <c r="A10" s="32">
        <v>9</v>
      </c>
      <c r="B10" s="33">
        <v>21</v>
      </c>
      <c r="C10" s="32">
        <v>144871</v>
      </c>
      <c r="D10" s="32">
        <v>549907.04700000002</v>
      </c>
      <c r="E10" s="32">
        <v>529024.67779999995</v>
      </c>
      <c r="F10" s="32">
        <v>20882.369200000001</v>
      </c>
      <c r="G10" s="32">
        <v>529024.67779999995</v>
      </c>
      <c r="H10" s="32">
        <v>3.7974361874289597E-2</v>
      </c>
    </row>
    <row r="11" spans="1:8" ht="14.25">
      <c r="A11" s="32">
        <v>10</v>
      </c>
      <c r="B11" s="33">
        <v>22</v>
      </c>
      <c r="C11" s="32">
        <v>23652</v>
      </c>
      <c r="D11" s="32">
        <v>355237.055244444</v>
      </c>
      <c r="E11" s="32">
        <v>307216.01811111101</v>
      </c>
      <c r="F11" s="32">
        <v>48021.037133333302</v>
      </c>
      <c r="G11" s="32">
        <v>307216.01811111101</v>
      </c>
      <c r="H11" s="32">
        <v>0.13518025899716299</v>
      </c>
    </row>
    <row r="12" spans="1:8" ht="14.25">
      <c r="A12" s="32">
        <v>11</v>
      </c>
      <c r="B12" s="33">
        <v>23</v>
      </c>
      <c r="C12" s="32">
        <v>153558.13800000001</v>
      </c>
      <c r="D12" s="32">
        <v>1218188.25011282</v>
      </c>
      <c r="E12" s="32">
        <v>1037139.10005897</v>
      </c>
      <c r="F12" s="32">
        <v>181049.15005384601</v>
      </c>
      <c r="G12" s="32">
        <v>1037139.10005897</v>
      </c>
      <c r="H12" s="32">
        <v>0.14862165189746199</v>
      </c>
    </row>
    <row r="13" spans="1:8" ht="14.25">
      <c r="A13" s="32">
        <v>12</v>
      </c>
      <c r="B13" s="33">
        <v>24</v>
      </c>
      <c r="C13" s="32">
        <v>21015.666000000001</v>
      </c>
      <c r="D13" s="32">
        <v>658529.24526581203</v>
      </c>
      <c r="E13" s="32">
        <v>615911.03846495703</v>
      </c>
      <c r="F13" s="32">
        <v>42618.206800854699</v>
      </c>
      <c r="G13" s="32">
        <v>615911.03846495703</v>
      </c>
      <c r="H13" s="32">
        <v>6.4717257596740602E-2</v>
      </c>
    </row>
    <row r="14" spans="1:8" ht="14.25">
      <c r="A14" s="32">
        <v>13</v>
      </c>
      <c r="B14" s="33">
        <v>25</v>
      </c>
      <c r="C14" s="32">
        <v>67632</v>
      </c>
      <c r="D14" s="32">
        <v>887455.15139999997</v>
      </c>
      <c r="E14" s="32">
        <v>859890.91669999994</v>
      </c>
      <c r="F14" s="32">
        <v>27564.234700000001</v>
      </c>
      <c r="G14" s="32">
        <v>859890.91669999994</v>
      </c>
      <c r="H14" s="32">
        <v>3.1059862187420101E-2</v>
      </c>
    </row>
    <row r="15" spans="1:8" ht="14.25">
      <c r="A15" s="32">
        <v>14</v>
      </c>
      <c r="B15" s="33">
        <v>26</v>
      </c>
      <c r="C15" s="32">
        <v>54461</v>
      </c>
      <c r="D15" s="32">
        <v>268458.80766755203</v>
      </c>
      <c r="E15" s="32">
        <v>233267.94302566399</v>
      </c>
      <c r="F15" s="32">
        <v>35190.8646418879</v>
      </c>
      <c r="G15" s="32">
        <v>233267.94302566399</v>
      </c>
      <c r="H15" s="32">
        <v>0.131084783351444</v>
      </c>
    </row>
    <row r="16" spans="1:8" ht="14.25">
      <c r="A16" s="32">
        <v>15</v>
      </c>
      <c r="B16" s="33">
        <v>27</v>
      </c>
      <c r="C16" s="32">
        <v>133931.908</v>
      </c>
      <c r="D16" s="32">
        <v>843073.09778672596</v>
      </c>
      <c r="E16" s="32">
        <v>743327.12316371698</v>
      </c>
      <c r="F16" s="32">
        <v>99745.974623008806</v>
      </c>
      <c r="G16" s="32">
        <v>743327.12316371698</v>
      </c>
      <c r="H16" s="32">
        <v>0.11831236803174799</v>
      </c>
    </row>
    <row r="17" spans="1:8" ht="14.25">
      <c r="A17" s="32">
        <v>16</v>
      </c>
      <c r="B17" s="33">
        <v>29</v>
      </c>
      <c r="C17" s="32">
        <v>177236</v>
      </c>
      <c r="D17" s="32">
        <v>2127027.2750760699</v>
      </c>
      <c r="E17" s="32">
        <v>1948847.37449829</v>
      </c>
      <c r="F17" s="32">
        <v>178179.900577778</v>
      </c>
      <c r="G17" s="32">
        <v>1948847.37449829</v>
      </c>
      <c r="H17" s="32">
        <v>8.3769447935925306E-2</v>
      </c>
    </row>
    <row r="18" spans="1:8" ht="14.25">
      <c r="A18" s="32">
        <v>17</v>
      </c>
      <c r="B18" s="33">
        <v>31</v>
      </c>
      <c r="C18" s="32">
        <v>34209.447999999997</v>
      </c>
      <c r="D18" s="32">
        <v>231133.770259716</v>
      </c>
      <c r="E18" s="32">
        <v>195938.132157004</v>
      </c>
      <c r="F18" s="32">
        <v>35195.638102712001</v>
      </c>
      <c r="G18" s="32">
        <v>195938.132157004</v>
      </c>
      <c r="H18" s="32">
        <v>0.15227388911263001</v>
      </c>
    </row>
    <row r="19" spans="1:8" ht="14.25">
      <c r="A19" s="32">
        <v>18</v>
      </c>
      <c r="B19" s="33">
        <v>32</v>
      </c>
      <c r="C19" s="32">
        <v>12060.856</v>
      </c>
      <c r="D19" s="32">
        <v>199451.06904423301</v>
      </c>
      <c r="E19" s="32">
        <v>179172.31159366801</v>
      </c>
      <c r="F19" s="32">
        <v>20278.757450564299</v>
      </c>
      <c r="G19" s="32">
        <v>179172.31159366801</v>
      </c>
      <c r="H19" s="32">
        <v>0.101672844110287</v>
      </c>
    </row>
    <row r="20" spans="1:8" ht="14.25">
      <c r="A20" s="32">
        <v>19</v>
      </c>
      <c r="B20" s="33">
        <v>33</v>
      </c>
      <c r="C20" s="32">
        <v>44910.078999999998</v>
      </c>
      <c r="D20" s="32">
        <v>448065.94857786101</v>
      </c>
      <c r="E20" s="32">
        <v>368436.14114979701</v>
      </c>
      <c r="F20" s="32">
        <v>79629.807428063898</v>
      </c>
      <c r="G20" s="32">
        <v>368436.14114979701</v>
      </c>
      <c r="H20" s="32">
        <v>0.17771894445629</v>
      </c>
    </row>
    <row r="21" spans="1:8" ht="14.25">
      <c r="A21" s="32">
        <v>20</v>
      </c>
      <c r="B21" s="33">
        <v>34</v>
      </c>
      <c r="C21" s="32">
        <v>42632.533000000003</v>
      </c>
      <c r="D21" s="32">
        <v>199114.453802776</v>
      </c>
      <c r="E21" s="32">
        <v>143283.89186370501</v>
      </c>
      <c r="F21" s="32">
        <v>55830.561939070802</v>
      </c>
      <c r="G21" s="32">
        <v>143283.89186370501</v>
      </c>
      <c r="H21" s="32">
        <v>0.28039432031574801</v>
      </c>
    </row>
    <row r="22" spans="1:8" ht="14.25">
      <c r="A22" s="32">
        <v>21</v>
      </c>
      <c r="B22" s="33">
        <v>35</v>
      </c>
      <c r="C22" s="32">
        <v>32297.188999999998</v>
      </c>
      <c r="D22" s="32">
        <v>764816.47411152697</v>
      </c>
      <c r="E22" s="32">
        <v>722080.07444605895</v>
      </c>
      <c r="F22" s="32">
        <v>42736.399665467798</v>
      </c>
      <c r="G22" s="32">
        <v>722080.07444605895</v>
      </c>
      <c r="H22" s="32">
        <v>5.5877980027971903E-2</v>
      </c>
    </row>
    <row r="23" spans="1:8" ht="14.25">
      <c r="A23" s="32">
        <v>22</v>
      </c>
      <c r="B23" s="33">
        <v>36</v>
      </c>
      <c r="C23" s="32">
        <v>96848.459000000003</v>
      </c>
      <c r="D23" s="32">
        <v>503102.872569912</v>
      </c>
      <c r="E23" s="32">
        <v>442514.46217690402</v>
      </c>
      <c r="F23" s="32">
        <v>60588.410393008002</v>
      </c>
      <c r="G23" s="32">
        <v>442514.46217690402</v>
      </c>
      <c r="H23" s="32">
        <v>0.12042946621138299</v>
      </c>
    </row>
    <row r="24" spans="1:8" ht="14.25">
      <c r="A24" s="32">
        <v>23</v>
      </c>
      <c r="B24" s="33">
        <v>37</v>
      </c>
      <c r="C24" s="32">
        <v>96878.043999999994</v>
      </c>
      <c r="D24" s="32">
        <v>763184.92719468998</v>
      </c>
      <c r="E24" s="32">
        <v>645683.78940390795</v>
      </c>
      <c r="F24" s="32">
        <v>117501.137790783</v>
      </c>
      <c r="G24" s="32">
        <v>645683.78940390795</v>
      </c>
      <c r="H24" s="32">
        <v>0.15396155453789201</v>
      </c>
    </row>
    <row r="25" spans="1:8" ht="14.25">
      <c r="A25" s="32">
        <v>24</v>
      </c>
      <c r="B25" s="33">
        <v>38</v>
      </c>
      <c r="C25" s="32">
        <v>112018.448</v>
      </c>
      <c r="D25" s="32">
        <v>557751.97417256597</v>
      </c>
      <c r="E25" s="32">
        <v>517115.92020530999</v>
      </c>
      <c r="F25" s="32">
        <v>40636.053967256601</v>
      </c>
      <c r="G25" s="32">
        <v>517115.92020530999</v>
      </c>
      <c r="H25" s="32">
        <v>7.2856853671456501E-2</v>
      </c>
    </row>
    <row r="26" spans="1:8" ht="14.25">
      <c r="A26" s="32">
        <v>25</v>
      </c>
      <c r="B26" s="33">
        <v>39</v>
      </c>
      <c r="C26" s="32">
        <v>91694.716</v>
      </c>
      <c r="D26" s="32">
        <v>114346.920917518</v>
      </c>
      <c r="E26" s="32">
        <v>86458.873129173197</v>
      </c>
      <c r="F26" s="32">
        <v>27888.0477883444</v>
      </c>
      <c r="G26" s="32">
        <v>86458.873129173197</v>
      </c>
      <c r="H26" s="32">
        <v>0.243889801007069</v>
      </c>
    </row>
    <row r="27" spans="1:8" ht="14.25">
      <c r="A27" s="32">
        <v>26</v>
      </c>
      <c r="B27" s="33">
        <v>40</v>
      </c>
      <c r="C27" s="32">
        <v>12</v>
      </c>
      <c r="D27" s="32">
        <v>41.367800000000003</v>
      </c>
      <c r="E27" s="32">
        <v>32.428400000000003</v>
      </c>
      <c r="F27" s="32">
        <v>8.9393999999999991</v>
      </c>
      <c r="G27" s="32">
        <v>32.428400000000003</v>
      </c>
      <c r="H27" s="32">
        <v>0.216095610595681</v>
      </c>
    </row>
    <row r="28" spans="1:8" ht="14.25">
      <c r="A28" s="32">
        <v>27</v>
      </c>
      <c r="B28" s="33">
        <v>42</v>
      </c>
      <c r="C28" s="32">
        <v>9275.5619999999999</v>
      </c>
      <c r="D28" s="32">
        <v>139680.90760000001</v>
      </c>
      <c r="E28" s="32">
        <v>123291.68180000001</v>
      </c>
      <c r="F28" s="32">
        <v>16389.2258</v>
      </c>
      <c r="G28" s="32">
        <v>123291.68180000001</v>
      </c>
      <c r="H28" s="32">
        <v>0.117333328381094</v>
      </c>
    </row>
    <row r="29" spans="1:8" ht="14.25">
      <c r="A29" s="32">
        <v>28</v>
      </c>
      <c r="B29" s="33">
        <v>75</v>
      </c>
      <c r="C29" s="32">
        <v>361</v>
      </c>
      <c r="D29" s="32">
        <v>216341.452991453</v>
      </c>
      <c r="E29" s="32">
        <v>205403.93034188001</v>
      </c>
      <c r="F29" s="32">
        <v>10937.5226495726</v>
      </c>
      <c r="G29" s="32">
        <v>205403.93034188001</v>
      </c>
      <c r="H29" s="32">
        <v>5.0556758764141001E-2</v>
      </c>
    </row>
    <row r="30" spans="1:8" ht="14.25">
      <c r="A30" s="32">
        <v>29</v>
      </c>
      <c r="B30" s="33">
        <v>76</v>
      </c>
      <c r="C30" s="32">
        <v>1894</v>
      </c>
      <c r="D30" s="32">
        <v>340143.79766837601</v>
      </c>
      <c r="E30" s="32">
        <v>314615.34269999998</v>
      </c>
      <c r="F30" s="32">
        <v>25528.4549683761</v>
      </c>
      <c r="G30" s="32">
        <v>314615.34269999998</v>
      </c>
      <c r="H30" s="32">
        <v>7.5051949038521304E-2</v>
      </c>
    </row>
    <row r="31" spans="1:8" ht="14.25">
      <c r="A31" s="32">
        <v>30</v>
      </c>
      <c r="B31" s="33">
        <v>99</v>
      </c>
      <c r="C31" s="32">
        <v>54</v>
      </c>
      <c r="D31" s="32">
        <v>109399.978519023</v>
      </c>
      <c r="E31" s="32">
        <v>98631.863323500496</v>
      </c>
      <c r="F31" s="32">
        <v>10768.115195522299</v>
      </c>
      <c r="G31" s="32">
        <v>98631.863323500496</v>
      </c>
      <c r="H31" s="32">
        <v>9.8428860236475096E-2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vw_yangjin</cp:lastModifiedBy>
  <dcterms:created xsi:type="dcterms:W3CDTF">2013-06-21T00:28:37Z</dcterms:created>
  <dcterms:modified xsi:type="dcterms:W3CDTF">2013-10-24T00:24:26Z</dcterms:modified>
</cp:coreProperties>
</file>