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refMode="R1C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<sst xmlns="http://schemas.openxmlformats.org/spreadsheetml/2006/main" count="106" uniqueCount="64">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</sst>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11" Type="http://schemas.openxmlformats.org/officeDocument/2006/relationships/hyperlink" Target="cid:c607a7f1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97" Type="http://schemas.openxmlformats.org/officeDocument/2006/relationships/hyperlink" Target="cid:9a94d6742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217" Type="http://schemas.openxmlformats.org/officeDocument/2006/relationships/hyperlink" Target="cid:dd85b61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6" Type="http://schemas.openxmlformats.org/officeDocument/2006/relationships/image" Target="cid:97aae137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19691698.887600001</v>
      </c>
      <c r="F3" s="25">
        <f>RA!I7</f>
        <v>2055166.9657000001</v>
      </c>
      <c r="G3" s="16">
        <f>E3-F3</f>
        <v>17636531.9219</v>
      </c>
      <c r="H3" s="27">
        <f>RA!J7</f>
        <v>10.436717407832001</v>
      </c>
      <c r="I3" s="20">
        <f>SUM(I4:I39)</f>
        <v>19691703.169491209</v>
      </c>
      <c r="J3" s="21">
        <f>SUM(J4:J39)</f>
        <v>17636532.078051962</v>
      </c>
      <c r="K3" s="22">
        <f>E3-I3</f>
        <v>-4.2818912081420422</v>
      </c>
      <c r="L3" s="22">
        <f>G3-J3</f>
        <v>-0.15615196153521538</v>
      </c>
    </row>
    <row r="4" spans="1:12">
      <c r="A4" s="59">
        <f>RA!A8</f>
        <v>41574</v>
      </c>
      <c r="B4" s="12">
        <v>12</v>
      </c>
      <c r="C4" s="56" t="s">
        <v>6</v>
      </c>
      <c r="D4" s="56"/>
      <c r="E4" s="15">
        <f>RA!D8</f>
        <v>700139.3898</v>
      </c>
      <c r="F4" s="25">
        <f>RA!I8</f>
        <v>152309.00049999999</v>
      </c>
      <c r="G4" s="16">
        <f t="shared" ref="G4:G39" si="0">E4-F4</f>
        <v>547830.38930000004</v>
      </c>
      <c r="H4" s="27">
        <f>RA!J8</f>
        <v>21.754096786856699</v>
      </c>
      <c r="I4" s="20">
        <f>VLOOKUP(B4,RMS!B:D,3,FALSE)</f>
        <v>700140.07344615401</v>
      </c>
      <c r="J4" s="21">
        <f>VLOOKUP(B4,RMS!B:E,4,FALSE)</f>
        <v>547830.38413846202</v>
      </c>
      <c r="K4" s="22">
        <f t="shared" ref="K4:K39" si="1">E4-I4</f>
        <v>-0.68364615400787443</v>
      </c>
      <c r="L4" s="22">
        <f t="shared" ref="L4:L39" si="2">G4-J4</f>
        <v>5.1615380216389894E-3</v>
      </c>
    </row>
    <row r="5" spans="1:12">
      <c r="A5" s="59"/>
      <c r="B5" s="12">
        <v>13</v>
      </c>
      <c r="C5" s="56" t="s">
        <v>7</v>
      </c>
      <c r="D5" s="56"/>
      <c r="E5" s="15">
        <f>RA!D9</f>
        <v>114737.41130000001</v>
      </c>
      <c r="F5" s="25">
        <f>RA!I9</f>
        <v>25821.992900000001</v>
      </c>
      <c r="G5" s="16">
        <f t="shared" si="0"/>
        <v>88915.41840000001</v>
      </c>
      <c r="H5" s="27">
        <f>RA!J9</f>
        <v>22.505295010085302</v>
      </c>
      <c r="I5" s="20">
        <f>VLOOKUP(B5,RMS!B:D,3,FALSE)</f>
        <v>114737.43203045899</v>
      </c>
      <c r="J5" s="21">
        <f>VLOOKUP(B5,RMS!B:E,4,FALSE)</f>
        <v>88915.4111431208</v>
      </c>
      <c r="K5" s="22">
        <f t="shared" si="1"/>
        <v>-2.0730458985781297E-2</v>
      </c>
      <c r="L5" s="22">
        <f t="shared" si="2"/>
        <v>7.2568792093079537E-3</v>
      </c>
    </row>
    <row r="6" spans="1:12">
      <c r="A6" s="59"/>
      <c r="B6" s="12">
        <v>14</v>
      </c>
      <c r="C6" s="56" t="s">
        <v>8</v>
      </c>
      <c r="D6" s="56"/>
      <c r="E6" s="15">
        <f>RA!D10</f>
        <v>202239.60149999999</v>
      </c>
      <c r="F6" s="25">
        <f>RA!I10</f>
        <v>18260.642899999999</v>
      </c>
      <c r="G6" s="16">
        <f t="shared" si="0"/>
        <v>183978.95859999998</v>
      </c>
      <c r="H6" s="27">
        <f>RA!J10</f>
        <v>9.0292122633558503</v>
      </c>
      <c r="I6" s="20">
        <f>VLOOKUP(B6,RMS!B:D,3,FALSE)</f>
        <v>202242.120793162</v>
      </c>
      <c r="J6" s="21">
        <f>VLOOKUP(B6,RMS!B:E,4,FALSE)</f>
        <v>183978.959123932</v>
      </c>
      <c r="K6" s="22">
        <f t="shared" si="1"/>
        <v>-2.5192931620113086</v>
      </c>
      <c r="L6" s="22">
        <f t="shared" si="2"/>
        <v>-5.2393201622180641E-4</v>
      </c>
    </row>
    <row r="7" spans="1:12">
      <c r="A7" s="59"/>
      <c r="B7" s="12">
        <v>15</v>
      </c>
      <c r="C7" s="56" t="s">
        <v>9</v>
      </c>
      <c r="D7" s="56"/>
      <c r="E7" s="15">
        <f>RA!D11</f>
        <v>53550.801700000004</v>
      </c>
      <c r="F7" s="25">
        <f>RA!I11</f>
        <v>13434.093500000001</v>
      </c>
      <c r="G7" s="16">
        <f t="shared" si="0"/>
        <v>40116.708200000001</v>
      </c>
      <c r="H7" s="27">
        <f>RA!J11</f>
        <v>25.086633763692099</v>
      </c>
      <c r="I7" s="20">
        <f>VLOOKUP(B7,RMS!B:D,3,FALSE)</f>
        <v>53550.827038461503</v>
      </c>
      <c r="J7" s="21">
        <f>VLOOKUP(B7,RMS!B:E,4,FALSE)</f>
        <v>40116.708195726504</v>
      </c>
      <c r="K7" s="22">
        <f t="shared" si="1"/>
        <v>-2.5338461498904508E-2</v>
      </c>
      <c r="L7" s="22">
        <f t="shared" si="2"/>
        <v>4.2734973249025643E-6</v>
      </c>
    </row>
    <row r="8" spans="1:12">
      <c r="A8" s="59"/>
      <c r="B8" s="12">
        <v>16</v>
      </c>
      <c r="C8" s="56" t="s">
        <v>10</v>
      </c>
      <c r="D8" s="56"/>
      <c r="E8" s="15">
        <f>RA!D12</f>
        <v>249333.98079999999</v>
      </c>
      <c r="F8" s="25">
        <f>RA!I12</f>
        <v>5519.7130999999999</v>
      </c>
      <c r="G8" s="16">
        <f t="shared" si="0"/>
        <v>243814.2677</v>
      </c>
      <c r="H8" s="27">
        <f>RA!J12</f>
        <v>2.2137829277380199</v>
      </c>
      <c r="I8" s="20">
        <f>VLOOKUP(B8,RMS!B:D,3,FALSE)</f>
        <v>249333.97380000001</v>
      </c>
      <c r="J8" s="21">
        <f>VLOOKUP(B8,RMS!B:E,4,FALSE)</f>
        <v>243814.270423932</v>
      </c>
      <c r="K8" s="22">
        <f t="shared" si="1"/>
        <v>6.9999999832361937E-3</v>
      </c>
      <c r="L8" s="22">
        <f t="shared" si="2"/>
        <v>-2.7239320043008775E-3</v>
      </c>
    </row>
    <row r="9" spans="1:12">
      <c r="A9" s="59"/>
      <c r="B9" s="12">
        <v>17</v>
      </c>
      <c r="C9" s="56" t="s">
        <v>11</v>
      </c>
      <c r="D9" s="56"/>
      <c r="E9" s="15">
        <f>RA!D13</f>
        <v>394169.80300000001</v>
      </c>
      <c r="F9" s="25">
        <f>RA!I13</f>
        <v>84435.206600000005</v>
      </c>
      <c r="G9" s="16">
        <f t="shared" si="0"/>
        <v>309734.59640000004</v>
      </c>
      <c r="H9" s="27">
        <f>RA!J13</f>
        <v>21.421023619102598</v>
      </c>
      <c r="I9" s="20">
        <f>VLOOKUP(B9,RMS!B:D,3,FALSE)</f>
        <v>394170.02465726499</v>
      </c>
      <c r="J9" s="21">
        <f>VLOOKUP(B9,RMS!B:E,4,FALSE)</f>
        <v>309734.59564444399</v>
      </c>
      <c r="K9" s="22">
        <f t="shared" si="1"/>
        <v>-0.22165726497769356</v>
      </c>
      <c r="L9" s="22">
        <f t="shared" si="2"/>
        <v>7.5555604416877031E-4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204774.22589999999</v>
      </c>
      <c r="F10" s="25">
        <f>RA!I14</f>
        <v>38755.332199999997</v>
      </c>
      <c r="G10" s="16">
        <f t="shared" si="0"/>
        <v>166018.89369999999</v>
      </c>
      <c r="H10" s="27">
        <f>RA!J14</f>
        <v>18.925883875115201</v>
      </c>
      <c r="I10" s="20">
        <f>VLOOKUP(B10,RMS!B:D,3,FALSE)</f>
        <v>204774.20541538499</v>
      </c>
      <c r="J10" s="21">
        <f>VLOOKUP(B10,RMS!B:E,4,FALSE)</f>
        <v>166018.89511452999</v>
      </c>
      <c r="K10" s="22">
        <f t="shared" si="1"/>
        <v>2.0484615000896156E-2</v>
      </c>
      <c r="L10" s="22">
        <f t="shared" si="2"/>
        <v>-1.4145300083328038E-3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119471.33590000001</v>
      </c>
      <c r="F11" s="25">
        <f>RA!I15</f>
        <v>29581.661899999999</v>
      </c>
      <c r="G11" s="16">
        <f t="shared" si="0"/>
        <v>89889.673999999999</v>
      </c>
      <c r="H11" s="27">
        <f>RA!J15</f>
        <v>24.760468004442899</v>
      </c>
      <c r="I11" s="20">
        <f>VLOOKUP(B11,RMS!B:D,3,FALSE)</f>
        <v>119471.38848717901</v>
      </c>
      <c r="J11" s="21">
        <f>VLOOKUP(B11,RMS!B:E,4,FALSE)</f>
        <v>89889.6717948718</v>
      </c>
      <c r="K11" s="22">
        <f t="shared" si="1"/>
        <v>-5.2587179001420736E-2</v>
      </c>
      <c r="L11" s="22">
        <f t="shared" si="2"/>
        <v>2.2051281994208694E-3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914433.42649999994</v>
      </c>
      <c r="F12" s="25">
        <f>RA!I16</f>
        <v>82939.251399999994</v>
      </c>
      <c r="G12" s="16">
        <f t="shared" si="0"/>
        <v>831494.17509999999</v>
      </c>
      <c r="H12" s="27">
        <f>RA!J16</f>
        <v>9.0700152680824999</v>
      </c>
      <c r="I12" s="20">
        <f>VLOOKUP(B12,RMS!B:D,3,FALSE)</f>
        <v>914433.02150000003</v>
      </c>
      <c r="J12" s="21">
        <f>VLOOKUP(B12,RMS!B:E,4,FALSE)</f>
        <v>831494.17509999999</v>
      </c>
      <c r="K12" s="22">
        <f t="shared" si="1"/>
        <v>0.40499999991152436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395401.05959999998</v>
      </c>
      <c r="F13" s="25">
        <f>RA!I17</f>
        <v>55369.494100000004</v>
      </c>
      <c r="G13" s="16">
        <f t="shared" si="0"/>
        <v>340031.56549999997</v>
      </c>
      <c r="H13" s="27">
        <f>RA!J17</f>
        <v>14.0033752453809</v>
      </c>
      <c r="I13" s="20">
        <f>VLOOKUP(B13,RMS!B:D,3,FALSE)</f>
        <v>395401.09994957299</v>
      </c>
      <c r="J13" s="21">
        <f>VLOOKUP(B13,RMS!B:E,4,FALSE)</f>
        <v>340031.56578547001</v>
      </c>
      <c r="K13" s="22">
        <f t="shared" si="1"/>
        <v>-4.0349573013372719E-2</v>
      </c>
      <c r="L13" s="22">
        <f t="shared" si="2"/>
        <v>-2.8547004330903292E-4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2017168.6499000001</v>
      </c>
      <c r="F14" s="25">
        <f>RA!I18</f>
        <v>336686.44900000002</v>
      </c>
      <c r="G14" s="16">
        <f t="shared" si="0"/>
        <v>1680482.2009000001</v>
      </c>
      <c r="H14" s="27">
        <f>RA!J18</f>
        <v>16.691041129193199</v>
      </c>
      <c r="I14" s="20">
        <f>VLOOKUP(B14,RMS!B:D,3,FALSE)</f>
        <v>2017168.7811008501</v>
      </c>
      <c r="J14" s="21">
        <f>VLOOKUP(B14,RMS!B:E,4,FALSE)</f>
        <v>1680482.1959905999</v>
      </c>
      <c r="K14" s="22">
        <f t="shared" si="1"/>
        <v>-0.13120085000991821</v>
      </c>
      <c r="L14" s="22">
        <f t="shared" si="2"/>
        <v>4.9094001296907663E-3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971367.50930000003</v>
      </c>
      <c r="F15" s="25">
        <f>RA!I19</f>
        <v>10091.8259</v>
      </c>
      <c r="G15" s="16">
        <f t="shared" si="0"/>
        <v>961275.68339999998</v>
      </c>
      <c r="H15" s="27">
        <f>RA!J19</f>
        <v>1.0389297360040901</v>
      </c>
      <c r="I15" s="20">
        <f>VLOOKUP(B15,RMS!B:D,3,FALSE)</f>
        <v>971367.65400427405</v>
      </c>
      <c r="J15" s="21">
        <f>VLOOKUP(B15,RMS!B:E,4,FALSE)</f>
        <v>961275.68396153802</v>
      </c>
      <c r="K15" s="22">
        <f t="shared" si="1"/>
        <v>-0.14470427401829511</v>
      </c>
      <c r="L15" s="22">
        <f t="shared" si="2"/>
        <v>-5.615380359813571E-4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1719157.1895999999</v>
      </c>
      <c r="F16" s="25">
        <f>RA!I20</f>
        <v>67853.230100000001</v>
      </c>
      <c r="G16" s="16">
        <f t="shared" si="0"/>
        <v>1651303.9594999999</v>
      </c>
      <c r="H16" s="27">
        <f>RA!J20</f>
        <v>3.9468892379636098</v>
      </c>
      <c r="I16" s="20">
        <f>VLOOKUP(B16,RMS!B:D,3,FALSE)</f>
        <v>1719157.1571</v>
      </c>
      <c r="J16" s="21">
        <f>VLOOKUP(B16,RMS!B:E,4,FALSE)</f>
        <v>1651303.9595000001</v>
      </c>
      <c r="K16" s="22">
        <f t="shared" si="1"/>
        <v>3.2499999972060323E-2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436777.95370000001</v>
      </c>
      <c r="F17" s="25">
        <f>RA!I21</f>
        <v>46788.198199999999</v>
      </c>
      <c r="G17" s="16">
        <f t="shared" si="0"/>
        <v>389989.75550000003</v>
      </c>
      <c r="H17" s="27">
        <f>RA!J21</f>
        <v>10.712124502542199</v>
      </c>
      <c r="I17" s="20">
        <f>VLOOKUP(B17,RMS!B:D,3,FALSE)</f>
        <v>436777.58358328399</v>
      </c>
      <c r="J17" s="21">
        <f>VLOOKUP(B17,RMS!B:E,4,FALSE)</f>
        <v>389989.755437463</v>
      </c>
      <c r="K17" s="22">
        <f t="shared" si="1"/>
        <v>0.3701167160179466</v>
      </c>
      <c r="L17" s="22">
        <f t="shared" si="2"/>
        <v>6.2537030316889286E-5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1318374.4680999999</v>
      </c>
      <c r="F18" s="25">
        <f>RA!I22</f>
        <v>112646.90180000001</v>
      </c>
      <c r="G18" s="16">
        <f t="shared" si="0"/>
        <v>1205727.5662999998</v>
      </c>
      <c r="H18" s="27">
        <f>RA!J22</f>
        <v>8.5443782874787608</v>
      </c>
      <c r="I18" s="20">
        <f>VLOOKUP(B18,RMS!B:D,3,FALSE)</f>
        <v>1318374.63093894</v>
      </c>
      <c r="J18" s="21">
        <f>VLOOKUP(B18,RMS!B:E,4,FALSE)</f>
        <v>1205727.5665531</v>
      </c>
      <c r="K18" s="22">
        <f t="shared" si="1"/>
        <v>-0.16283894004300237</v>
      </c>
      <c r="L18" s="22">
        <f t="shared" si="2"/>
        <v>-2.5310018099844456E-4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3083130.7252000002</v>
      </c>
      <c r="F19" s="25">
        <f>RA!I23</f>
        <v>322563.84950000001</v>
      </c>
      <c r="G19" s="16">
        <f t="shared" si="0"/>
        <v>2760566.8757000002</v>
      </c>
      <c r="H19" s="27">
        <f>RA!J23</f>
        <v>10.4622177341856</v>
      </c>
      <c r="I19" s="20">
        <f>VLOOKUP(B19,RMS!B:D,3,FALSE)</f>
        <v>3083132.0915760701</v>
      </c>
      <c r="J19" s="21">
        <f>VLOOKUP(B19,RMS!B:E,4,FALSE)</f>
        <v>2760566.9172153799</v>
      </c>
      <c r="K19" s="22">
        <f t="shared" si="1"/>
        <v>-1.3663760698400438</v>
      </c>
      <c r="L19" s="22">
        <f t="shared" si="2"/>
        <v>-4.1515379678457975E-2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347918.4411</v>
      </c>
      <c r="F20" s="25">
        <f>RA!I24</f>
        <v>48257.590100000001</v>
      </c>
      <c r="G20" s="16">
        <f t="shared" si="0"/>
        <v>299660.85100000002</v>
      </c>
      <c r="H20" s="27">
        <f>RA!J24</f>
        <v>13.870374317448</v>
      </c>
      <c r="I20" s="20">
        <f>VLOOKUP(B20,RMS!B:D,3,FALSE)</f>
        <v>347918.49131728301</v>
      </c>
      <c r="J20" s="21">
        <f>VLOOKUP(B20,RMS!B:E,4,FALSE)</f>
        <v>299660.82968669297</v>
      </c>
      <c r="K20" s="22">
        <f t="shared" si="1"/>
        <v>-5.0217283016536385E-2</v>
      </c>
      <c r="L20" s="22">
        <f t="shared" si="2"/>
        <v>2.1313307050149888E-2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302918.15379999997</v>
      </c>
      <c r="F21" s="25">
        <f>RA!I25</f>
        <v>27262.425800000001</v>
      </c>
      <c r="G21" s="16">
        <f t="shared" si="0"/>
        <v>275655.72799999994</v>
      </c>
      <c r="H21" s="27">
        <f>RA!J25</f>
        <v>8.9999313207223199</v>
      </c>
      <c r="I21" s="20">
        <f>VLOOKUP(B21,RMS!B:D,3,FALSE)</f>
        <v>302918.14231707097</v>
      </c>
      <c r="J21" s="21">
        <f>VLOOKUP(B21,RMS!B:E,4,FALSE)</f>
        <v>275655.72962089197</v>
      </c>
      <c r="K21" s="22">
        <f t="shared" si="1"/>
        <v>1.1482928995974362E-2</v>
      </c>
      <c r="L21" s="22">
        <f t="shared" si="2"/>
        <v>-1.6208920278586447E-3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530989.31059999997</v>
      </c>
      <c r="F22" s="25">
        <f>RA!I26</f>
        <v>110265.9485</v>
      </c>
      <c r="G22" s="16">
        <f t="shared" si="0"/>
        <v>420723.36209999997</v>
      </c>
      <c r="H22" s="27">
        <f>RA!J26</f>
        <v>20.766133385134101</v>
      </c>
      <c r="I22" s="20">
        <f>VLOOKUP(B22,RMS!B:D,3,FALSE)</f>
        <v>530989.35670952301</v>
      </c>
      <c r="J22" s="21">
        <f>VLOOKUP(B22,RMS!B:E,4,FALSE)</f>
        <v>420723.33910459699</v>
      </c>
      <c r="K22" s="22">
        <f t="shared" si="1"/>
        <v>-4.6109523042105138E-2</v>
      </c>
      <c r="L22" s="22">
        <f t="shared" si="2"/>
        <v>2.2995402978267521E-2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285683.54300000001</v>
      </c>
      <c r="F23" s="25">
        <f>RA!I27</f>
        <v>82129.593699999998</v>
      </c>
      <c r="G23" s="16">
        <f t="shared" si="0"/>
        <v>203553.94930000001</v>
      </c>
      <c r="H23" s="27">
        <f>RA!J27</f>
        <v>28.748451113965601</v>
      </c>
      <c r="I23" s="20">
        <f>VLOOKUP(B23,RMS!B:D,3,FALSE)</f>
        <v>285683.487840141</v>
      </c>
      <c r="J23" s="21">
        <f>VLOOKUP(B23,RMS!B:E,4,FALSE)</f>
        <v>203553.957058645</v>
      </c>
      <c r="K23" s="22">
        <f t="shared" si="1"/>
        <v>5.5159859010018408E-2</v>
      </c>
      <c r="L23" s="22">
        <f t="shared" si="2"/>
        <v>-7.7586449915543199E-3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1070571.8126999999</v>
      </c>
      <c r="F24" s="25">
        <f>RA!I28</f>
        <v>13809.3043</v>
      </c>
      <c r="G24" s="16">
        <f t="shared" si="0"/>
        <v>1056762.5083999999</v>
      </c>
      <c r="H24" s="27">
        <f>RA!J28</f>
        <v>1.28989985876545</v>
      </c>
      <c r="I24" s="20">
        <f>VLOOKUP(B24,RMS!B:D,3,FALSE)</f>
        <v>1070571.8107336301</v>
      </c>
      <c r="J24" s="21">
        <f>VLOOKUP(B24,RMS!B:E,4,FALSE)</f>
        <v>1056762.5139667699</v>
      </c>
      <c r="K24" s="22">
        <f t="shared" si="1"/>
        <v>1.966369803994894E-3</v>
      </c>
      <c r="L24" s="22">
        <f t="shared" si="2"/>
        <v>-5.5667699780315161E-3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704409.6507</v>
      </c>
      <c r="F25" s="25">
        <f>RA!I29</f>
        <v>86269.520199999999</v>
      </c>
      <c r="G25" s="16">
        <f t="shared" si="0"/>
        <v>618140.13049999997</v>
      </c>
      <c r="H25" s="27">
        <f>RA!J29</f>
        <v>12.247066762113599</v>
      </c>
      <c r="I25" s="20">
        <f>VLOOKUP(B25,RMS!B:D,3,FALSE)</f>
        <v>704409.65027610597</v>
      </c>
      <c r="J25" s="21">
        <f>VLOOKUP(B25,RMS!B:E,4,FALSE)</f>
        <v>618140.12758083199</v>
      </c>
      <c r="K25" s="22">
        <f t="shared" si="1"/>
        <v>4.2389403097331524E-4</v>
      </c>
      <c r="L25" s="22">
        <f t="shared" si="2"/>
        <v>2.9191679786890745E-3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1149643.9809000001</v>
      </c>
      <c r="F26" s="25">
        <f>RA!I30</f>
        <v>139684.9566</v>
      </c>
      <c r="G26" s="16">
        <f t="shared" si="0"/>
        <v>1009959.0243</v>
      </c>
      <c r="H26" s="27">
        <f>RA!J30</f>
        <v>12.1502794709235</v>
      </c>
      <c r="I26" s="20">
        <f>VLOOKUP(B26,RMS!B:D,3,FALSE)</f>
        <v>1149644.0197336299</v>
      </c>
      <c r="J26" s="21">
        <f>VLOOKUP(B26,RMS!B:E,4,FALSE)</f>
        <v>1009958.97801725</v>
      </c>
      <c r="K26" s="22">
        <f t="shared" si="1"/>
        <v>-3.8833629805594683E-2</v>
      </c>
      <c r="L26" s="22">
        <f t="shared" si="2"/>
        <v>4.6282750088721514E-2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1049607.5789000001</v>
      </c>
      <c r="F27" s="25">
        <f>RA!I31</f>
        <v>44612.119599999998</v>
      </c>
      <c r="G27" s="16">
        <f t="shared" si="0"/>
        <v>1004995.4593000001</v>
      </c>
      <c r="H27" s="27">
        <f>RA!J31</f>
        <v>4.2503618015748303</v>
      </c>
      <c r="I27" s="20">
        <f>VLOOKUP(B27,RMS!B:D,3,FALSE)</f>
        <v>1049607.4766177</v>
      </c>
      <c r="J27" s="21">
        <f>VLOOKUP(B27,RMS!B:E,4,FALSE)</f>
        <v>1004995.67241593</v>
      </c>
      <c r="K27" s="22">
        <f t="shared" si="1"/>
        <v>0.10228230012580752</v>
      </c>
      <c r="L27" s="22">
        <f t="shared" si="2"/>
        <v>-0.21311592985875905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156793.31830000001</v>
      </c>
      <c r="F28" s="25">
        <f>RA!I32</f>
        <v>34801.462500000001</v>
      </c>
      <c r="G28" s="16">
        <f t="shared" si="0"/>
        <v>121991.85580000002</v>
      </c>
      <c r="H28" s="27">
        <f>RA!J32</f>
        <v>22.195756093006899</v>
      </c>
      <c r="I28" s="20">
        <f>VLOOKUP(B28,RMS!B:D,3,FALSE)</f>
        <v>156793.11313526201</v>
      </c>
      <c r="J28" s="21">
        <f>VLOOKUP(B28,RMS!B:E,4,FALSE)</f>
        <v>121991.880776547</v>
      </c>
      <c r="K28" s="22">
        <f t="shared" si="1"/>
        <v>0.20516473799943924</v>
      </c>
      <c r="L28" s="22">
        <f t="shared" si="2"/>
        <v>-2.4976546977995895E-2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-15.213699999999999</v>
      </c>
      <c r="F29" s="25">
        <f>RA!I33</f>
        <v>-6.1936</v>
      </c>
      <c r="G29" s="16">
        <f t="shared" si="0"/>
        <v>-9.0200999999999993</v>
      </c>
      <c r="H29" s="27">
        <f>RA!J33</f>
        <v>40.710675246652698</v>
      </c>
      <c r="I29" s="20">
        <f>VLOOKUP(B29,RMS!B:D,3,FALSE)</f>
        <v>-15.213699999999999</v>
      </c>
      <c r="J29" s="21">
        <f>VLOOKUP(B29,RMS!B:E,4,FALSE)</f>
        <v>-9.0200999999999993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336996.26319999999</v>
      </c>
      <c r="F31" s="25">
        <f>RA!I35</f>
        <v>6409.1958000000004</v>
      </c>
      <c r="G31" s="16">
        <f t="shared" si="0"/>
        <v>330587.0674</v>
      </c>
      <c r="H31" s="27">
        <f>RA!J35</f>
        <v>1.9018596049524401</v>
      </c>
      <c r="I31" s="20">
        <f>VLOOKUP(B31,RMS!B:D,3,FALSE)</f>
        <v>336996.2622</v>
      </c>
      <c r="J31" s="21">
        <f>VLOOKUP(B31,RMS!B:E,4,FALSE)</f>
        <v>330587.0404</v>
      </c>
      <c r="K31" s="22">
        <f t="shared" si="1"/>
        <v>9.9999998928979039E-4</v>
      </c>
      <c r="L31" s="22">
        <f t="shared" si="2"/>
        <v>2.7000000001862645E-2</v>
      </c>
    </row>
    <row r="32" spans="1:12">
      <c r="A32" s="59"/>
      <c r="B32" s="12">
        <v>71</v>
      </c>
      <c r="C32" s="56" t="s">
        <v>37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327475.04369999998</v>
      </c>
      <c r="F35" s="25">
        <f>RA!I39</f>
        <v>20012.941900000002</v>
      </c>
      <c r="G35" s="16">
        <f t="shared" si="0"/>
        <v>307462.1018</v>
      </c>
      <c r="H35" s="27">
        <f>RA!J39</f>
        <v>6.1112876492456802</v>
      </c>
      <c r="I35" s="20">
        <f>VLOOKUP(B35,RMS!B:D,3,FALSE)</f>
        <v>327475.04273504298</v>
      </c>
      <c r="J35" s="21">
        <f>VLOOKUP(B35,RMS!B:E,4,FALSE)</f>
        <v>307462.10170940199</v>
      </c>
      <c r="K35" s="22">
        <f t="shared" si="1"/>
        <v>9.6495699835941195E-4</v>
      </c>
      <c r="L35" s="22">
        <f t="shared" si="2"/>
        <v>9.0598012320697308E-5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520808.0724</v>
      </c>
      <c r="F36" s="25">
        <f>RA!I40</f>
        <v>36455.399400000002</v>
      </c>
      <c r="G36" s="16">
        <f t="shared" si="0"/>
        <v>484352.67300000001</v>
      </c>
      <c r="H36" s="27">
        <f>RA!J40</f>
        <v>6.9997761808885501</v>
      </c>
      <c r="I36" s="20">
        <f>VLOOKUP(B36,RMS!B:D,3,FALSE)</f>
        <v>520808.063655556</v>
      </c>
      <c r="J36" s="21">
        <f>VLOOKUP(B36,RMS!B:E,4,FALSE)</f>
        <v>484352.66982820502</v>
      </c>
      <c r="K36" s="22">
        <f t="shared" si="1"/>
        <v>8.7444439996033907E-3</v>
      </c>
      <c r="L36" s="22">
        <f t="shared" si="2"/>
        <v>3.1717949896119535E-3</v>
      </c>
    </row>
    <row r="37" spans="1:12">
      <c r="A37" s="59"/>
      <c r="B37" s="12">
        <v>77</v>
      </c>
      <c r="C37" s="56" t="s">
        <v>40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13671.4002</v>
      </c>
      <c r="F39" s="25">
        <f>RA!I43</f>
        <v>2145.8573000000001</v>
      </c>
      <c r="G39" s="16">
        <f t="shared" si="0"/>
        <v>11525.5429</v>
      </c>
      <c r="H39" s="27">
        <f>RA!J43</f>
        <v>15.6959584871197</v>
      </c>
      <c r="I39" s="20">
        <f>VLOOKUP(B39,RMS!B:D,3,FALSE)</f>
        <v>13671.4004992058</v>
      </c>
      <c r="J39" s="21">
        <f>VLOOKUP(B39,RMS!B:E,4,FALSE)</f>
        <v>11525.542863626</v>
      </c>
      <c r="K39" s="22">
        <f t="shared" si="1"/>
        <v>-2.9920579981990159E-4</v>
      </c>
      <c r="L39" s="22">
        <f t="shared" si="2"/>
        <v>3.6374000046635047E-5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47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48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19691698.887600001</v>
      </c>
      <c r="E7" s="44">
        <v>24333794</v>
      </c>
      <c r="F7" s="45">
        <v>80.923257949828994</v>
      </c>
      <c r="G7" s="44">
        <v>13828634.097200001</v>
      </c>
      <c r="H7" s="45">
        <v>42.398003658128097</v>
      </c>
      <c r="I7" s="44">
        <v>2055166.9657000001</v>
      </c>
      <c r="J7" s="45">
        <v>10.436717407832001</v>
      </c>
      <c r="K7" s="44">
        <v>1769356.0708000001</v>
      </c>
      <c r="L7" s="45">
        <v>12.794872279961901</v>
      </c>
      <c r="M7" s="45">
        <v>0.16153384817041</v>
      </c>
      <c r="N7" s="44">
        <v>475724040.24900001</v>
      </c>
      <c r="O7" s="44">
        <v>5250249428.2693005</v>
      </c>
      <c r="P7" s="44">
        <v>1155220</v>
      </c>
      <c r="Q7" s="44">
        <v>1151719</v>
      </c>
      <c r="R7" s="45">
        <v>0.30398039799639498</v>
      </c>
      <c r="S7" s="44">
        <v>17.0458431187133</v>
      </c>
      <c r="T7" s="44">
        <v>19.040773629071001</v>
      </c>
      <c r="U7" s="46">
        <v>-11.7033255349369</v>
      </c>
    </row>
    <row r="8" spans="1:23" ht="12" thickBot="1">
      <c r="A8" s="68">
        <v>41574</v>
      </c>
      <c r="B8" s="71" t="s">
        <v>6</v>
      </c>
      <c r="C8" s="72"/>
      <c r="D8" s="47">
        <v>700139.3898</v>
      </c>
      <c r="E8" s="47">
        <v>724189</v>
      </c>
      <c r="F8" s="48">
        <v>96.679097556024701</v>
      </c>
      <c r="G8" s="47">
        <v>435018.0147</v>
      </c>
      <c r="H8" s="48">
        <v>60.944918633504102</v>
      </c>
      <c r="I8" s="47">
        <v>152309.00049999999</v>
      </c>
      <c r="J8" s="48">
        <v>21.754096786856699</v>
      </c>
      <c r="K8" s="47">
        <v>95444.607699999993</v>
      </c>
      <c r="L8" s="48">
        <v>21.940380507189101</v>
      </c>
      <c r="M8" s="48">
        <v>0.59578423726917396</v>
      </c>
      <c r="N8" s="47">
        <v>17230099.658500001</v>
      </c>
      <c r="O8" s="47">
        <v>183743980.07350001</v>
      </c>
      <c r="P8" s="47">
        <v>32041</v>
      </c>
      <c r="Q8" s="47">
        <v>29658</v>
      </c>
      <c r="R8" s="48">
        <v>8.0349315530379606</v>
      </c>
      <c r="S8" s="47">
        <v>21.851358877688</v>
      </c>
      <c r="T8" s="47">
        <v>22.493564333400801</v>
      </c>
      <c r="U8" s="49">
        <v>-2.9389726254899098</v>
      </c>
    </row>
    <row r="9" spans="1:23" ht="12" thickBot="1">
      <c r="A9" s="69"/>
      <c r="B9" s="71" t="s">
        <v>7</v>
      </c>
      <c r="C9" s="72"/>
      <c r="D9" s="47">
        <v>114737.41130000001</v>
      </c>
      <c r="E9" s="47">
        <v>166708</v>
      </c>
      <c r="F9" s="48">
        <v>68.825378086234593</v>
      </c>
      <c r="G9" s="47">
        <v>79714.703599999993</v>
      </c>
      <c r="H9" s="48">
        <v>43.9350660773203</v>
      </c>
      <c r="I9" s="47">
        <v>25821.992900000001</v>
      </c>
      <c r="J9" s="48">
        <v>22.505295010085302</v>
      </c>
      <c r="K9" s="47">
        <v>17398.1721</v>
      </c>
      <c r="L9" s="48">
        <v>21.825549508786001</v>
      </c>
      <c r="M9" s="48">
        <v>0.48417849596969997</v>
      </c>
      <c r="N9" s="47">
        <v>2830377.6441000002</v>
      </c>
      <c r="O9" s="47">
        <v>34719655.439099997</v>
      </c>
      <c r="P9" s="47">
        <v>7550</v>
      </c>
      <c r="Q9" s="47">
        <v>8395</v>
      </c>
      <c r="R9" s="48">
        <v>-10.0655151876117</v>
      </c>
      <c r="S9" s="47">
        <v>15.1970081192053</v>
      </c>
      <c r="T9" s="47">
        <v>15.0900089934485</v>
      </c>
      <c r="U9" s="49">
        <v>0.70408020392904902</v>
      </c>
    </row>
    <row r="10" spans="1:23" ht="12" thickBot="1">
      <c r="A10" s="69"/>
      <c r="B10" s="71" t="s">
        <v>8</v>
      </c>
      <c r="C10" s="72"/>
      <c r="D10" s="47">
        <v>202239.60149999999</v>
      </c>
      <c r="E10" s="47">
        <v>169356</v>
      </c>
      <c r="F10" s="48">
        <v>119.416850598739</v>
      </c>
      <c r="G10" s="47">
        <v>82525.638399999996</v>
      </c>
      <c r="H10" s="48">
        <v>145.06275312860799</v>
      </c>
      <c r="I10" s="47">
        <v>18260.642899999999</v>
      </c>
      <c r="J10" s="48">
        <v>9.0292122633558503</v>
      </c>
      <c r="K10" s="47">
        <v>21949.332900000001</v>
      </c>
      <c r="L10" s="48">
        <v>26.596986494805499</v>
      </c>
      <c r="M10" s="48">
        <v>-0.16805476580110601</v>
      </c>
      <c r="N10" s="47">
        <v>3659334.4023000002</v>
      </c>
      <c r="O10" s="47">
        <v>47240526.069899999</v>
      </c>
      <c r="P10" s="47">
        <v>107438</v>
      </c>
      <c r="Q10" s="47">
        <v>104372</v>
      </c>
      <c r="R10" s="48">
        <v>2.9375694630744</v>
      </c>
      <c r="S10" s="47">
        <v>1.8823842727898901</v>
      </c>
      <c r="T10" s="47">
        <v>1.6481482830644201</v>
      </c>
      <c r="U10" s="49">
        <v>12.4435798317791</v>
      </c>
    </row>
    <row r="11" spans="1:23" ht="12" thickBot="1">
      <c r="A11" s="69"/>
      <c r="B11" s="71" t="s">
        <v>9</v>
      </c>
      <c r="C11" s="72"/>
      <c r="D11" s="47">
        <v>53550.801700000004</v>
      </c>
      <c r="E11" s="47">
        <v>68071</v>
      </c>
      <c r="F11" s="48">
        <v>78.669039238442195</v>
      </c>
      <c r="G11" s="47">
        <v>34116.023000000001</v>
      </c>
      <c r="H11" s="48">
        <v>56.966718248489897</v>
      </c>
      <c r="I11" s="47">
        <v>13434.093500000001</v>
      </c>
      <c r="J11" s="48">
        <v>25.086633763692099</v>
      </c>
      <c r="K11" s="47">
        <v>8018.4404999999997</v>
      </c>
      <c r="L11" s="48">
        <v>23.503444407925301</v>
      </c>
      <c r="M11" s="48">
        <v>0.67539978628013697</v>
      </c>
      <c r="N11" s="47">
        <v>1274600.3833999999</v>
      </c>
      <c r="O11" s="47">
        <v>16667935.411</v>
      </c>
      <c r="P11" s="47">
        <v>2708</v>
      </c>
      <c r="Q11" s="47">
        <v>2531</v>
      </c>
      <c r="R11" s="48">
        <v>6.99328328723825</v>
      </c>
      <c r="S11" s="47">
        <v>19.7750375553914</v>
      </c>
      <c r="T11" s="47">
        <v>19.290361359146601</v>
      </c>
      <c r="U11" s="49">
        <v>2.4509495614722998</v>
      </c>
    </row>
    <row r="12" spans="1:23" ht="12" thickBot="1">
      <c r="A12" s="69"/>
      <c r="B12" s="71" t="s">
        <v>10</v>
      </c>
      <c r="C12" s="72"/>
      <c r="D12" s="47">
        <v>249333.98079999999</v>
      </c>
      <c r="E12" s="47">
        <v>384426</v>
      </c>
      <c r="F12" s="48">
        <v>64.858771467070397</v>
      </c>
      <c r="G12" s="47">
        <v>257905.1115</v>
      </c>
      <c r="H12" s="48">
        <v>-3.3233659659358898</v>
      </c>
      <c r="I12" s="47">
        <v>5519.7130999999999</v>
      </c>
      <c r="J12" s="48">
        <v>2.2137829277380199</v>
      </c>
      <c r="K12" s="47">
        <v>10624.9501</v>
      </c>
      <c r="L12" s="48">
        <v>4.11971288130131</v>
      </c>
      <c r="M12" s="48">
        <v>-0.48049515074899002</v>
      </c>
      <c r="N12" s="47">
        <v>6595620.1299000001</v>
      </c>
      <c r="O12" s="47">
        <v>62441838.595700003</v>
      </c>
      <c r="P12" s="47">
        <v>2278</v>
      </c>
      <c r="Q12" s="47">
        <v>1988</v>
      </c>
      <c r="R12" s="48">
        <v>14.5875251509054</v>
      </c>
      <c r="S12" s="47">
        <v>109.45302054433699</v>
      </c>
      <c r="T12" s="47">
        <v>124.492884054326</v>
      </c>
      <c r="U12" s="49">
        <v>-13.7409305245226</v>
      </c>
    </row>
    <row r="13" spans="1:23" ht="12" thickBot="1">
      <c r="A13" s="69"/>
      <c r="B13" s="71" t="s">
        <v>11</v>
      </c>
      <c r="C13" s="72"/>
      <c r="D13" s="47">
        <v>394169.80300000001</v>
      </c>
      <c r="E13" s="47">
        <v>439091</v>
      </c>
      <c r="F13" s="48">
        <v>89.769501766148693</v>
      </c>
      <c r="G13" s="47">
        <v>247417.9785</v>
      </c>
      <c r="H13" s="48">
        <v>59.3133228998555</v>
      </c>
      <c r="I13" s="47">
        <v>84435.206600000005</v>
      </c>
      <c r="J13" s="48">
        <v>21.421023619102598</v>
      </c>
      <c r="K13" s="47">
        <v>62210.718099999998</v>
      </c>
      <c r="L13" s="48">
        <v>25.1439763905435</v>
      </c>
      <c r="M13" s="48">
        <v>0.35724532972397899</v>
      </c>
      <c r="N13" s="47">
        <v>8986556.0244999994</v>
      </c>
      <c r="O13" s="47">
        <v>95426657.478100002</v>
      </c>
      <c r="P13" s="47">
        <v>14056</v>
      </c>
      <c r="Q13" s="47">
        <v>12452</v>
      </c>
      <c r="R13" s="48">
        <v>12.881464824927701</v>
      </c>
      <c r="S13" s="47">
        <v>28.0428146698919</v>
      </c>
      <c r="T13" s="47">
        <v>30.609342089624199</v>
      </c>
      <c r="U13" s="49">
        <v>-9.1521748082151007</v>
      </c>
    </row>
    <row r="14" spans="1:23" ht="12" thickBot="1">
      <c r="A14" s="69"/>
      <c r="B14" s="71" t="s">
        <v>12</v>
      </c>
      <c r="C14" s="72"/>
      <c r="D14" s="47">
        <v>204774.22589999999</v>
      </c>
      <c r="E14" s="47">
        <v>244450</v>
      </c>
      <c r="F14" s="48">
        <v>83.769370382491303</v>
      </c>
      <c r="G14" s="47">
        <v>127976.1064</v>
      </c>
      <c r="H14" s="48">
        <v>60.009732801184803</v>
      </c>
      <c r="I14" s="47">
        <v>38755.332199999997</v>
      </c>
      <c r="J14" s="48">
        <v>18.925883875115201</v>
      </c>
      <c r="K14" s="47">
        <v>20201.806199999999</v>
      </c>
      <c r="L14" s="48">
        <v>15.7856077734211</v>
      </c>
      <c r="M14" s="48">
        <v>0.91840926580119397</v>
      </c>
      <c r="N14" s="47">
        <v>4918238.8859999999</v>
      </c>
      <c r="O14" s="47">
        <v>49754222.6294</v>
      </c>
      <c r="P14" s="47">
        <v>2856</v>
      </c>
      <c r="Q14" s="47">
        <v>3265</v>
      </c>
      <c r="R14" s="48">
        <v>-12.526799387442599</v>
      </c>
      <c r="S14" s="47">
        <v>71.699658928571395</v>
      </c>
      <c r="T14" s="47">
        <v>67.303773905053603</v>
      </c>
      <c r="U14" s="49">
        <v>6.1309706199538496</v>
      </c>
    </row>
    <row r="15" spans="1:23" ht="12" thickBot="1">
      <c r="A15" s="69"/>
      <c r="B15" s="71" t="s">
        <v>13</v>
      </c>
      <c r="C15" s="72"/>
      <c r="D15" s="47">
        <v>119471.33590000001</v>
      </c>
      <c r="E15" s="47">
        <v>150165</v>
      </c>
      <c r="F15" s="48">
        <v>79.560041221323203</v>
      </c>
      <c r="G15" s="47">
        <v>82153.358500000002</v>
      </c>
      <c r="H15" s="48">
        <v>45.424773961006103</v>
      </c>
      <c r="I15" s="47">
        <v>29581.661899999999</v>
      </c>
      <c r="J15" s="48">
        <v>24.760468004442899</v>
      </c>
      <c r="K15" s="47">
        <v>18675.446</v>
      </c>
      <c r="L15" s="48">
        <v>22.732419393420201</v>
      </c>
      <c r="M15" s="48">
        <v>0.58398690451622903</v>
      </c>
      <c r="N15" s="47">
        <v>3368514.7562000002</v>
      </c>
      <c r="O15" s="47">
        <v>31188939.190299999</v>
      </c>
      <c r="P15" s="47">
        <v>3869</v>
      </c>
      <c r="Q15" s="47">
        <v>3815</v>
      </c>
      <c r="R15" s="48">
        <v>1.4154652686762901</v>
      </c>
      <c r="S15" s="47">
        <v>30.8791253295425</v>
      </c>
      <c r="T15" s="47">
        <v>31.669324482306699</v>
      </c>
      <c r="U15" s="49">
        <v>-2.55900756362476</v>
      </c>
    </row>
    <row r="16" spans="1:23" ht="12" thickBot="1">
      <c r="A16" s="69"/>
      <c r="B16" s="71" t="s">
        <v>14</v>
      </c>
      <c r="C16" s="72"/>
      <c r="D16" s="47">
        <v>914433.42649999994</v>
      </c>
      <c r="E16" s="47">
        <v>970232</v>
      </c>
      <c r="F16" s="48">
        <v>94.248945252269607</v>
      </c>
      <c r="G16" s="47">
        <v>658546.68200000003</v>
      </c>
      <c r="H16" s="48">
        <v>38.856280275055703</v>
      </c>
      <c r="I16" s="47">
        <v>82939.251399999994</v>
      </c>
      <c r="J16" s="48">
        <v>9.0700152680824999</v>
      </c>
      <c r="K16" s="47">
        <v>53784.167099999999</v>
      </c>
      <c r="L16" s="48">
        <v>8.1671001570698092</v>
      </c>
      <c r="M16" s="48">
        <v>0.542075593469588</v>
      </c>
      <c r="N16" s="47">
        <v>23946903.736200001</v>
      </c>
      <c r="O16" s="47">
        <v>261552060.37959999</v>
      </c>
      <c r="P16" s="47">
        <v>59780</v>
      </c>
      <c r="Q16" s="47">
        <v>58683</v>
      </c>
      <c r="R16" s="48">
        <v>1.86936591517135</v>
      </c>
      <c r="S16" s="47">
        <v>15.2966448059552</v>
      </c>
      <c r="T16" s="47">
        <v>15.206865160267901</v>
      </c>
      <c r="U16" s="49">
        <v>0.586923778555269</v>
      </c>
    </row>
    <row r="17" spans="1:21" ht="12" thickBot="1">
      <c r="A17" s="69"/>
      <c r="B17" s="71" t="s">
        <v>15</v>
      </c>
      <c r="C17" s="72"/>
      <c r="D17" s="47">
        <v>395401.05959999998</v>
      </c>
      <c r="E17" s="47">
        <v>498797</v>
      </c>
      <c r="F17" s="48">
        <v>79.270937796338004</v>
      </c>
      <c r="G17" s="47">
        <v>506698.54940000002</v>
      </c>
      <c r="H17" s="48">
        <v>-21.965227635206698</v>
      </c>
      <c r="I17" s="47">
        <v>55369.494100000004</v>
      </c>
      <c r="J17" s="48">
        <v>14.0033752453809</v>
      </c>
      <c r="K17" s="47">
        <v>51694.713499999998</v>
      </c>
      <c r="L17" s="48">
        <v>10.2022619881611</v>
      </c>
      <c r="M17" s="48">
        <v>7.1086197237557006E-2</v>
      </c>
      <c r="N17" s="47">
        <v>16671315.637599999</v>
      </c>
      <c r="O17" s="47">
        <v>246301270.88420001</v>
      </c>
      <c r="P17" s="47">
        <v>11079</v>
      </c>
      <c r="Q17" s="47">
        <v>11369</v>
      </c>
      <c r="R17" s="48">
        <v>-2.55079602427654</v>
      </c>
      <c r="S17" s="47">
        <v>35.689237259680503</v>
      </c>
      <c r="T17" s="47">
        <v>65.938275749846099</v>
      </c>
      <c r="U17" s="49">
        <v>-84.756752491146997</v>
      </c>
    </row>
    <row r="18" spans="1:21" ht="12" thickBot="1">
      <c r="A18" s="69"/>
      <c r="B18" s="71" t="s">
        <v>16</v>
      </c>
      <c r="C18" s="72"/>
      <c r="D18" s="47">
        <v>2017168.6499000001</v>
      </c>
      <c r="E18" s="47">
        <v>2425316</v>
      </c>
      <c r="F18" s="48">
        <v>83.171374365237298</v>
      </c>
      <c r="G18" s="47">
        <v>1348174.2953999999</v>
      </c>
      <c r="H18" s="48">
        <v>49.622245193564602</v>
      </c>
      <c r="I18" s="47">
        <v>336686.44900000002</v>
      </c>
      <c r="J18" s="48">
        <v>16.691041129193199</v>
      </c>
      <c r="K18" s="47">
        <v>227555.97039999999</v>
      </c>
      <c r="L18" s="48">
        <v>16.878824286772598</v>
      </c>
      <c r="M18" s="48">
        <v>0.47957642424485503</v>
      </c>
      <c r="N18" s="47">
        <v>46989932.096299998</v>
      </c>
      <c r="O18" s="47">
        <v>606890044.36559999</v>
      </c>
      <c r="P18" s="47">
        <v>111125</v>
      </c>
      <c r="Q18" s="47">
        <v>112707</v>
      </c>
      <c r="R18" s="48">
        <v>-1.40363952549532</v>
      </c>
      <c r="S18" s="47">
        <v>18.152248817997702</v>
      </c>
      <c r="T18" s="47">
        <v>18.503247356419699</v>
      </c>
      <c r="U18" s="49">
        <v>-1.9336366636511899</v>
      </c>
    </row>
    <row r="19" spans="1:21" ht="12" thickBot="1">
      <c r="A19" s="69"/>
      <c r="B19" s="71" t="s">
        <v>17</v>
      </c>
      <c r="C19" s="72"/>
      <c r="D19" s="47">
        <v>971367.50930000003</v>
      </c>
      <c r="E19" s="47">
        <v>950438</v>
      </c>
      <c r="F19" s="48">
        <v>102.202090962272</v>
      </c>
      <c r="G19" s="47">
        <v>479018.92920000001</v>
      </c>
      <c r="H19" s="48">
        <v>102.782698153967</v>
      </c>
      <c r="I19" s="47">
        <v>10091.8259</v>
      </c>
      <c r="J19" s="48">
        <v>1.0389297360040901</v>
      </c>
      <c r="K19" s="47">
        <v>68022.607499999998</v>
      </c>
      <c r="L19" s="48">
        <v>14.200400726043</v>
      </c>
      <c r="M19" s="48">
        <v>-0.85164011979399701</v>
      </c>
      <c r="N19" s="47">
        <v>20140634.953400001</v>
      </c>
      <c r="O19" s="47">
        <v>206761723.16710001</v>
      </c>
      <c r="P19" s="47">
        <v>22370</v>
      </c>
      <c r="Q19" s="47">
        <v>23517</v>
      </c>
      <c r="R19" s="48">
        <v>-4.8773227877705398</v>
      </c>
      <c r="S19" s="47">
        <v>43.422776455073802</v>
      </c>
      <c r="T19" s="47">
        <v>38.649929867755297</v>
      </c>
      <c r="U19" s="49">
        <v>10.9915739548728</v>
      </c>
    </row>
    <row r="20" spans="1:21" ht="12" thickBot="1">
      <c r="A20" s="69"/>
      <c r="B20" s="71" t="s">
        <v>18</v>
      </c>
      <c r="C20" s="72"/>
      <c r="D20" s="47">
        <v>1719157.1895999999</v>
      </c>
      <c r="E20" s="47">
        <v>1626054</v>
      </c>
      <c r="F20" s="48">
        <v>105.72571326659499</v>
      </c>
      <c r="G20" s="47">
        <v>987417.69059999997</v>
      </c>
      <c r="H20" s="48">
        <v>74.1063792927755</v>
      </c>
      <c r="I20" s="47">
        <v>67853.230100000001</v>
      </c>
      <c r="J20" s="48">
        <v>3.9468892379636098</v>
      </c>
      <c r="K20" s="47">
        <v>57914.969899999996</v>
      </c>
      <c r="L20" s="48">
        <v>5.8652959584720596</v>
      </c>
      <c r="M20" s="48">
        <v>0.17160088690644401</v>
      </c>
      <c r="N20" s="47">
        <v>30920961.976</v>
      </c>
      <c r="O20" s="47">
        <v>312111129.06150001</v>
      </c>
      <c r="P20" s="47">
        <v>43088</v>
      </c>
      <c r="Q20" s="47">
        <v>43202</v>
      </c>
      <c r="R20" s="48">
        <v>-0.26387667237628398</v>
      </c>
      <c r="S20" s="47">
        <v>39.898746509468999</v>
      </c>
      <c r="T20" s="47">
        <v>79.611456402481394</v>
      </c>
      <c r="U20" s="49">
        <v>-99.533728167594205</v>
      </c>
    </row>
    <row r="21" spans="1:21" ht="12" thickBot="1">
      <c r="A21" s="69"/>
      <c r="B21" s="71" t="s">
        <v>19</v>
      </c>
      <c r="C21" s="72"/>
      <c r="D21" s="47">
        <v>436777.95370000001</v>
      </c>
      <c r="E21" s="47">
        <v>520876</v>
      </c>
      <c r="F21" s="48">
        <v>83.854497749944301</v>
      </c>
      <c r="G21" s="47">
        <v>301519.18040000001</v>
      </c>
      <c r="H21" s="48">
        <v>44.859094244208201</v>
      </c>
      <c r="I21" s="47">
        <v>46788.198199999999</v>
      </c>
      <c r="J21" s="48">
        <v>10.712124502542199</v>
      </c>
      <c r="K21" s="47">
        <v>40298.342600000004</v>
      </c>
      <c r="L21" s="48">
        <v>13.3651008690524</v>
      </c>
      <c r="M21" s="48">
        <v>0.161045223730864</v>
      </c>
      <c r="N21" s="47">
        <v>9782489.4647000004</v>
      </c>
      <c r="O21" s="47">
        <v>119720144.9043</v>
      </c>
      <c r="P21" s="47">
        <v>41209</v>
      </c>
      <c r="Q21" s="47">
        <v>37350</v>
      </c>
      <c r="R21" s="48">
        <v>10.331994645247701</v>
      </c>
      <c r="S21" s="47">
        <v>10.599091307724001</v>
      </c>
      <c r="T21" s="47">
        <v>10.4330505515395</v>
      </c>
      <c r="U21" s="49">
        <v>1.5665565222892901</v>
      </c>
    </row>
    <row r="22" spans="1:21" ht="12" thickBot="1">
      <c r="A22" s="69"/>
      <c r="B22" s="71" t="s">
        <v>20</v>
      </c>
      <c r="C22" s="72"/>
      <c r="D22" s="47">
        <v>1318374.4680999999</v>
      </c>
      <c r="E22" s="47">
        <v>1273322</v>
      </c>
      <c r="F22" s="48">
        <v>103.53818343671099</v>
      </c>
      <c r="G22" s="47">
        <v>710626.20360000001</v>
      </c>
      <c r="H22" s="48">
        <v>85.5229178745696</v>
      </c>
      <c r="I22" s="47">
        <v>112646.90180000001</v>
      </c>
      <c r="J22" s="48">
        <v>8.5443782874787608</v>
      </c>
      <c r="K22" s="47">
        <v>103803.06020000001</v>
      </c>
      <c r="L22" s="48">
        <v>14.6072660526925</v>
      </c>
      <c r="M22" s="48">
        <v>8.5198274337580995E-2</v>
      </c>
      <c r="N22" s="47">
        <v>30078272.106600001</v>
      </c>
      <c r="O22" s="47">
        <v>342404599.21619999</v>
      </c>
      <c r="P22" s="47">
        <v>87504</v>
      </c>
      <c r="Q22" s="47">
        <v>82974</v>
      </c>
      <c r="R22" s="48">
        <v>5.45954154313399</v>
      </c>
      <c r="S22" s="47">
        <v>15.0664480263759</v>
      </c>
      <c r="T22" s="47">
        <v>15.2353165690457</v>
      </c>
      <c r="U22" s="49">
        <v>-1.12082517640629</v>
      </c>
    </row>
    <row r="23" spans="1:21" ht="12" thickBot="1">
      <c r="A23" s="69"/>
      <c r="B23" s="71" t="s">
        <v>21</v>
      </c>
      <c r="C23" s="72"/>
      <c r="D23" s="47">
        <v>3083130.7252000002</v>
      </c>
      <c r="E23" s="47">
        <v>3267356</v>
      </c>
      <c r="F23" s="48">
        <v>94.361640580334694</v>
      </c>
      <c r="G23" s="47">
        <v>2081846.2050999999</v>
      </c>
      <c r="H23" s="48">
        <v>48.095988918254598</v>
      </c>
      <c r="I23" s="47">
        <v>322563.84950000001</v>
      </c>
      <c r="J23" s="48">
        <v>10.4622177341856</v>
      </c>
      <c r="K23" s="47">
        <v>243575.23190000001</v>
      </c>
      <c r="L23" s="48">
        <v>11.6999628168162</v>
      </c>
      <c r="M23" s="48">
        <v>0.32428838098131801</v>
      </c>
      <c r="N23" s="47">
        <v>77842267.787300006</v>
      </c>
      <c r="O23" s="47">
        <v>759012980.33770001</v>
      </c>
      <c r="P23" s="47">
        <v>110150</v>
      </c>
      <c r="Q23" s="47">
        <v>109407</v>
      </c>
      <c r="R23" s="48">
        <v>0.67911559589421999</v>
      </c>
      <c r="S23" s="47">
        <v>27.9902925574217</v>
      </c>
      <c r="T23" s="47">
        <v>29.629887531876399</v>
      </c>
      <c r="U23" s="49">
        <v>-5.8577271784176004</v>
      </c>
    </row>
    <row r="24" spans="1:21" ht="12" thickBot="1">
      <c r="A24" s="69"/>
      <c r="B24" s="71" t="s">
        <v>22</v>
      </c>
      <c r="C24" s="72"/>
      <c r="D24" s="47">
        <v>347918.4411</v>
      </c>
      <c r="E24" s="47">
        <v>441338</v>
      </c>
      <c r="F24" s="48">
        <v>78.832650055059801</v>
      </c>
      <c r="G24" s="47">
        <v>264713.28529999999</v>
      </c>
      <c r="H24" s="48">
        <v>31.432179803784098</v>
      </c>
      <c r="I24" s="47">
        <v>48257.590100000001</v>
      </c>
      <c r="J24" s="48">
        <v>13.870374317448</v>
      </c>
      <c r="K24" s="47">
        <v>37434.9064</v>
      </c>
      <c r="L24" s="48">
        <v>14.1416802551391</v>
      </c>
      <c r="M24" s="48">
        <v>0.28910673862403502</v>
      </c>
      <c r="N24" s="47">
        <v>8362621.9768000003</v>
      </c>
      <c r="O24" s="47">
        <v>92601678.360599995</v>
      </c>
      <c r="P24" s="47">
        <v>39339</v>
      </c>
      <c r="Q24" s="47">
        <v>39793</v>
      </c>
      <c r="R24" s="48">
        <v>-1.1409041791269801</v>
      </c>
      <c r="S24" s="47">
        <v>8.8441099443300502</v>
      </c>
      <c r="T24" s="47">
        <v>8.9141417083406598</v>
      </c>
      <c r="U24" s="49">
        <v>-0.79184637517432599</v>
      </c>
    </row>
    <row r="25" spans="1:21" ht="12" thickBot="1">
      <c r="A25" s="69"/>
      <c r="B25" s="71" t="s">
        <v>23</v>
      </c>
      <c r="C25" s="72"/>
      <c r="D25" s="47">
        <v>302918.15379999997</v>
      </c>
      <c r="E25" s="47">
        <v>349971</v>
      </c>
      <c r="F25" s="48">
        <v>86.555215660726205</v>
      </c>
      <c r="G25" s="47">
        <v>290350.3823</v>
      </c>
      <c r="H25" s="48">
        <v>4.3284845711050401</v>
      </c>
      <c r="I25" s="47">
        <v>27262.425800000001</v>
      </c>
      <c r="J25" s="48">
        <v>8.9999313207223199</v>
      </c>
      <c r="K25" s="47">
        <v>19042.546200000001</v>
      </c>
      <c r="L25" s="48">
        <v>6.5584711992300999</v>
      </c>
      <c r="M25" s="48">
        <v>0.43165864027154099</v>
      </c>
      <c r="N25" s="47">
        <v>7050054.0495999996</v>
      </c>
      <c r="O25" s="47">
        <v>77607690.552900001</v>
      </c>
      <c r="P25" s="47">
        <v>20626</v>
      </c>
      <c r="Q25" s="47">
        <v>22304</v>
      </c>
      <c r="R25" s="48">
        <v>-7.52331420373027</v>
      </c>
      <c r="S25" s="47">
        <v>14.6862287307282</v>
      </c>
      <c r="T25" s="47">
        <v>15.364521014167901</v>
      </c>
      <c r="U25" s="49">
        <v>-4.6185599848411503</v>
      </c>
    </row>
    <row r="26" spans="1:21" ht="12" thickBot="1">
      <c r="A26" s="69"/>
      <c r="B26" s="71" t="s">
        <v>24</v>
      </c>
      <c r="C26" s="72"/>
      <c r="D26" s="47">
        <v>530989.31059999997</v>
      </c>
      <c r="E26" s="47">
        <v>622678</v>
      </c>
      <c r="F26" s="48">
        <v>85.275103761494705</v>
      </c>
      <c r="G26" s="47">
        <v>419409.38449999999</v>
      </c>
      <c r="H26" s="48">
        <v>26.604060429649198</v>
      </c>
      <c r="I26" s="47">
        <v>110265.9485</v>
      </c>
      <c r="J26" s="48">
        <v>20.766133385134101</v>
      </c>
      <c r="K26" s="47">
        <v>83828.858099999998</v>
      </c>
      <c r="L26" s="48">
        <v>19.9873586996478</v>
      </c>
      <c r="M26" s="48">
        <v>0.315369802228047</v>
      </c>
      <c r="N26" s="47">
        <v>13190893.880100001</v>
      </c>
      <c r="O26" s="47">
        <v>166269446.82620001</v>
      </c>
      <c r="P26" s="47">
        <v>45674</v>
      </c>
      <c r="Q26" s="47">
        <v>46423</v>
      </c>
      <c r="R26" s="48">
        <v>-1.6134243801563899</v>
      </c>
      <c r="S26" s="47">
        <v>11.6256362613303</v>
      </c>
      <c r="T26" s="47">
        <v>11.3717395558236</v>
      </c>
      <c r="U26" s="49">
        <v>2.1839381501311501</v>
      </c>
    </row>
    <row r="27" spans="1:21" ht="12" thickBot="1">
      <c r="A27" s="69"/>
      <c r="B27" s="71" t="s">
        <v>25</v>
      </c>
      <c r="C27" s="72"/>
      <c r="D27" s="47">
        <v>285683.54300000001</v>
      </c>
      <c r="E27" s="47">
        <v>391857</v>
      </c>
      <c r="F27" s="48">
        <v>72.905050311720899</v>
      </c>
      <c r="G27" s="47">
        <v>222121.27179999999</v>
      </c>
      <c r="H27" s="48">
        <v>28.6160216375999</v>
      </c>
      <c r="I27" s="47">
        <v>82129.593699999998</v>
      </c>
      <c r="J27" s="48">
        <v>28.748451113965601</v>
      </c>
      <c r="K27" s="47">
        <v>63518.136700000003</v>
      </c>
      <c r="L27" s="48">
        <v>28.596152086321698</v>
      </c>
      <c r="M27" s="48">
        <v>0.29301012225693901</v>
      </c>
      <c r="N27" s="47">
        <v>6583669.7993999999</v>
      </c>
      <c r="O27" s="47">
        <v>77732111.237599999</v>
      </c>
      <c r="P27" s="47">
        <v>43805</v>
      </c>
      <c r="Q27" s="47">
        <v>44091</v>
      </c>
      <c r="R27" s="48">
        <v>-0.64865845637431796</v>
      </c>
      <c r="S27" s="47">
        <v>6.5217108320967903</v>
      </c>
      <c r="T27" s="47">
        <v>6.5349857499262898</v>
      </c>
      <c r="U27" s="49">
        <v>-0.20354962327006401</v>
      </c>
    </row>
    <row r="28" spans="1:21" ht="12" thickBot="1">
      <c r="A28" s="69"/>
      <c r="B28" s="71" t="s">
        <v>26</v>
      </c>
      <c r="C28" s="72"/>
      <c r="D28" s="47">
        <v>1070571.8126999999</v>
      </c>
      <c r="E28" s="47">
        <v>1292523</v>
      </c>
      <c r="F28" s="48">
        <v>82.828066711385404</v>
      </c>
      <c r="G28" s="47">
        <v>891906.90220000001</v>
      </c>
      <c r="H28" s="48">
        <v>20.031789198996101</v>
      </c>
      <c r="I28" s="47">
        <v>13809.3043</v>
      </c>
      <c r="J28" s="48">
        <v>1.28989985876545</v>
      </c>
      <c r="K28" s="47">
        <v>78618.571899999995</v>
      </c>
      <c r="L28" s="48">
        <v>8.8146612282153498</v>
      </c>
      <c r="M28" s="48">
        <v>-0.82435060868868304</v>
      </c>
      <c r="N28" s="47">
        <v>25139135.371399999</v>
      </c>
      <c r="O28" s="47">
        <v>269076906.69190001</v>
      </c>
      <c r="P28" s="47">
        <v>52825</v>
      </c>
      <c r="Q28" s="47">
        <v>54430</v>
      </c>
      <c r="R28" s="48">
        <v>-2.9487415028477</v>
      </c>
      <c r="S28" s="47">
        <v>20.2663854746806</v>
      </c>
      <c r="T28" s="47">
        <v>20.1223745893809</v>
      </c>
      <c r="U28" s="49">
        <v>0.710589885303476</v>
      </c>
    </row>
    <row r="29" spans="1:21" ht="12" thickBot="1">
      <c r="A29" s="69"/>
      <c r="B29" s="71" t="s">
        <v>27</v>
      </c>
      <c r="C29" s="72"/>
      <c r="D29" s="47">
        <v>704409.6507</v>
      </c>
      <c r="E29" s="47">
        <v>725902</v>
      </c>
      <c r="F29" s="48">
        <v>97.039221644243995</v>
      </c>
      <c r="G29" s="47">
        <v>475249.98719999997</v>
      </c>
      <c r="H29" s="48">
        <v>48.218762687427997</v>
      </c>
      <c r="I29" s="47">
        <v>86269.520199999999</v>
      </c>
      <c r="J29" s="48">
        <v>12.247066762113599</v>
      </c>
      <c r="K29" s="47">
        <v>93552.679799999998</v>
      </c>
      <c r="L29" s="48">
        <v>19.684941045696501</v>
      </c>
      <c r="M29" s="48">
        <v>-7.7850892305491998E-2</v>
      </c>
      <c r="N29" s="47">
        <v>16761678.0375</v>
      </c>
      <c r="O29" s="47">
        <v>190360774.1979</v>
      </c>
      <c r="P29" s="47">
        <v>98539</v>
      </c>
      <c r="Q29" s="47">
        <v>100229</v>
      </c>
      <c r="R29" s="48">
        <v>-1.6861387422801699</v>
      </c>
      <c r="S29" s="47">
        <v>7.1485366271222599</v>
      </c>
      <c r="T29" s="47">
        <v>6.6658269602609996</v>
      </c>
      <c r="U29" s="49">
        <v>6.7525661829836201</v>
      </c>
    </row>
    <row r="30" spans="1:21" ht="12" thickBot="1">
      <c r="A30" s="69"/>
      <c r="B30" s="71" t="s">
        <v>28</v>
      </c>
      <c r="C30" s="72"/>
      <c r="D30" s="47">
        <v>1149643.9809000001</v>
      </c>
      <c r="E30" s="47">
        <v>1572102</v>
      </c>
      <c r="F30" s="48">
        <v>73.127823824408296</v>
      </c>
      <c r="G30" s="47">
        <v>1070207.3700999999</v>
      </c>
      <c r="H30" s="48">
        <v>7.4225438003269604</v>
      </c>
      <c r="I30" s="47">
        <v>139684.9566</v>
      </c>
      <c r="J30" s="48">
        <v>12.1502794709235</v>
      </c>
      <c r="K30" s="47">
        <v>138928.96739999999</v>
      </c>
      <c r="L30" s="48">
        <v>12.981499780460201</v>
      </c>
      <c r="M30" s="48">
        <v>5.441551997024E-3</v>
      </c>
      <c r="N30" s="47">
        <v>29201647.540899999</v>
      </c>
      <c r="O30" s="47">
        <v>348430329.42019999</v>
      </c>
      <c r="P30" s="47">
        <v>89331</v>
      </c>
      <c r="Q30" s="47">
        <v>89970</v>
      </c>
      <c r="R30" s="48">
        <v>-0.71023674558186001</v>
      </c>
      <c r="S30" s="47">
        <v>12.869485183195099</v>
      </c>
      <c r="T30" s="47">
        <v>13.0454807013449</v>
      </c>
      <c r="U30" s="49">
        <v>-1.3675412469460999</v>
      </c>
    </row>
    <row r="31" spans="1:21" ht="12" thickBot="1">
      <c r="A31" s="69"/>
      <c r="B31" s="71" t="s">
        <v>29</v>
      </c>
      <c r="C31" s="72"/>
      <c r="D31" s="47">
        <v>1049607.5789000001</v>
      </c>
      <c r="E31" s="47">
        <v>1226227</v>
      </c>
      <c r="F31" s="48">
        <v>85.596515074288902</v>
      </c>
      <c r="G31" s="47">
        <v>760726.08799999999</v>
      </c>
      <c r="H31" s="48">
        <v>37.974442503935798</v>
      </c>
      <c r="I31" s="47">
        <v>44612.119599999998</v>
      </c>
      <c r="J31" s="48">
        <v>4.2503618015748303</v>
      </c>
      <c r="K31" s="47">
        <v>35789.128199999999</v>
      </c>
      <c r="L31" s="48">
        <v>4.7046011389056002</v>
      </c>
      <c r="M31" s="48">
        <v>0.246527139490366</v>
      </c>
      <c r="N31" s="47">
        <v>28864556.976300001</v>
      </c>
      <c r="O31" s="47">
        <v>286980529.92070001</v>
      </c>
      <c r="P31" s="47">
        <v>42547</v>
      </c>
      <c r="Q31" s="47">
        <v>43660</v>
      </c>
      <c r="R31" s="48">
        <v>-2.5492441594136599</v>
      </c>
      <c r="S31" s="47">
        <v>24.669367497120799</v>
      </c>
      <c r="T31" s="47">
        <v>24.631747810352699</v>
      </c>
      <c r="U31" s="49">
        <v>0.152495546440341</v>
      </c>
    </row>
    <row r="32" spans="1:21" ht="12" thickBot="1">
      <c r="A32" s="69"/>
      <c r="B32" s="71" t="s">
        <v>30</v>
      </c>
      <c r="C32" s="72"/>
      <c r="D32" s="47">
        <v>156793.31830000001</v>
      </c>
      <c r="E32" s="47">
        <v>181239</v>
      </c>
      <c r="F32" s="48">
        <v>86.511908750324196</v>
      </c>
      <c r="G32" s="47">
        <v>107839.8873</v>
      </c>
      <c r="H32" s="48">
        <v>45.394549480394403</v>
      </c>
      <c r="I32" s="47">
        <v>34801.462500000001</v>
      </c>
      <c r="J32" s="48">
        <v>22.195756093006899</v>
      </c>
      <c r="K32" s="47">
        <v>31259.131700000002</v>
      </c>
      <c r="L32" s="48">
        <v>28.986613842650002</v>
      </c>
      <c r="M32" s="48">
        <v>0.113321471434218</v>
      </c>
      <c r="N32" s="47">
        <v>3604429.7019000002</v>
      </c>
      <c r="O32" s="47">
        <v>42923701.905500002</v>
      </c>
      <c r="P32" s="47">
        <v>35071</v>
      </c>
      <c r="Q32" s="47">
        <v>35152</v>
      </c>
      <c r="R32" s="48">
        <v>-0.230427856167503</v>
      </c>
      <c r="S32" s="47">
        <v>4.47073987910239</v>
      </c>
      <c r="T32" s="47">
        <v>4.4351261464496998</v>
      </c>
      <c r="U32" s="49">
        <v>0.79659594643736498</v>
      </c>
    </row>
    <row r="33" spans="1:21" ht="12" thickBot="1">
      <c r="A33" s="69"/>
      <c r="B33" s="71" t="s">
        <v>31</v>
      </c>
      <c r="C33" s="72"/>
      <c r="D33" s="47">
        <v>-15.213699999999999</v>
      </c>
      <c r="E33" s="50"/>
      <c r="F33" s="50"/>
      <c r="G33" s="47">
        <v>178.1695</v>
      </c>
      <c r="H33" s="48">
        <v>-108.53889133662</v>
      </c>
      <c r="I33" s="47">
        <v>-6.1936</v>
      </c>
      <c r="J33" s="48">
        <v>40.710675246652698</v>
      </c>
      <c r="K33" s="47">
        <v>33.143599999999999</v>
      </c>
      <c r="L33" s="48">
        <v>18.602286025385901</v>
      </c>
      <c r="M33" s="48">
        <v>-1.1868716735659399</v>
      </c>
      <c r="N33" s="47">
        <v>1073.3986</v>
      </c>
      <c r="O33" s="47">
        <v>29264.9552</v>
      </c>
      <c r="P33" s="47">
        <v>9</v>
      </c>
      <c r="Q33" s="47">
        <v>8</v>
      </c>
      <c r="R33" s="48">
        <v>12.5</v>
      </c>
      <c r="S33" s="47">
        <v>-1.69041111111111</v>
      </c>
      <c r="T33" s="47">
        <v>4.4337875000000002</v>
      </c>
      <c r="U33" s="49">
        <v>362.290484891907</v>
      </c>
    </row>
    <row r="34" spans="1:21" ht="12" thickBot="1">
      <c r="A34" s="69"/>
      <c r="B34" s="71" t="s">
        <v>36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336996.26319999999</v>
      </c>
      <c r="E35" s="47">
        <v>218082</v>
      </c>
      <c r="F35" s="48">
        <v>154.52731688080601</v>
      </c>
      <c r="G35" s="47">
        <v>151071.98370000001</v>
      </c>
      <c r="H35" s="48">
        <v>123.069992824884</v>
      </c>
      <c r="I35" s="47">
        <v>6409.1958000000004</v>
      </c>
      <c r="J35" s="48">
        <v>1.9018596049524401</v>
      </c>
      <c r="K35" s="47">
        <v>32052.659100000001</v>
      </c>
      <c r="L35" s="48">
        <v>21.216812220888301</v>
      </c>
      <c r="M35" s="48">
        <v>-0.80004168203317705</v>
      </c>
      <c r="N35" s="47">
        <v>5185139.5909000002</v>
      </c>
      <c r="O35" s="47">
        <v>45526076.872500002</v>
      </c>
      <c r="P35" s="47">
        <v>25426</v>
      </c>
      <c r="Q35" s="47">
        <v>26836</v>
      </c>
      <c r="R35" s="48">
        <v>-5.2541362349083398</v>
      </c>
      <c r="S35" s="47">
        <v>13.254002328325299</v>
      </c>
      <c r="T35" s="47">
        <v>13.225603707706099</v>
      </c>
      <c r="U35" s="49">
        <v>0.21426449094987399</v>
      </c>
    </row>
    <row r="36" spans="1:21" ht="12" thickBot="1">
      <c r="A36" s="69"/>
      <c r="B36" s="71" t="s">
        <v>37</v>
      </c>
      <c r="C36" s="72"/>
      <c r="D36" s="50"/>
      <c r="E36" s="47">
        <v>842062</v>
      </c>
      <c r="F36" s="50"/>
      <c r="G36" s="47">
        <v>7290.72</v>
      </c>
      <c r="H36" s="50"/>
      <c r="I36" s="50"/>
      <c r="J36" s="50"/>
      <c r="K36" s="47">
        <v>300.30770000000001</v>
      </c>
      <c r="L36" s="48">
        <v>4.1190403691267798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71" t="s">
        <v>38</v>
      </c>
      <c r="C37" s="72"/>
      <c r="D37" s="50"/>
      <c r="E37" s="47">
        <v>379562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71" t="s">
        <v>39</v>
      </c>
      <c r="C38" s="72"/>
      <c r="D38" s="50"/>
      <c r="E38" s="47">
        <v>449685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71" t="s">
        <v>33</v>
      </c>
      <c r="C39" s="72"/>
      <c r="D39" s="47">
        <v>327475.04369999998</v>
      </c>
      <c r="E39" s="47">
        <v>523436</v>
      </c>
      <c r="F39" s="48">
        <v>62.562575692157203</v>
      </c>
      <c r="G39" s="47">
        <v>325480.35830000002</v>
      </c>
      <c r="H39" s="48">
        <v>0.61284355542015101</v>
      </c>
      <c r="I39" s="47">
        <v>20012.941900000002</v>
      </c>
      <c r="J39" s="48">
        <v>6.1112876492456802</v>
      </c>
      <c r="K39" s="47">
        <v>17545.2559</v>
      </c>
      <c r="L39" s="48">
        <v>5.3905728725505098</v>
      </c>
      <c r="M39" s="48">
        <v>0.14064690843295199</v>
      </c>
      <c r="N39" s="47">
        <v>9849809.4384000003</v>
      </c>
      <c r="O39" s="47">
        <v>111799402.33589999</v>
      </c>
      <c r="P39" s="47">
        <v>508</v>
      </c>
      <c r="Q39" s="47">
        <v>563</v>
      </c>
      <c r="R39" s="48">
        <v>-9.7690941385435206</v>
      </c>
      <c r="S39" s="47">
        <v>644.635912795276</v>
      </c>
      <c r="T39" s="47">
        <v>695.10179111900504</v>
      </c>
      <c r="U39" s="49">
        <v>-7.8285862332582701</v>
      </c>
    </row>
    <row r="40" spans="1:21" ht="12" thickBot="1">
      <c r="A40" s="69"/>
      <c r="B40" s="71" t="s">
        <v>34</v>
      </c>
      <c r="C40" s="72"/>
      <c r="D40" s="47">
        <v>520808.0724</v>
      </c>
      <c r="E40" s="47">
        <v>611934</v>
      </c>
      <c r="F40" s="48">
        <v>85.108536606889004</v>
      </c>
      <c r="G40" s="47">
        <v>387152.49570000003</v>
      </c>
      <c r="H40" s="48">
        <v>34.522721197584197</v>
      </c>
      <c r="I40" s="47">
        <v>36455.399400000002</v>
      </c>
      <c r="J40" s="48">
        <v>6.9997761808885501</v>
      </c>
      <c r="K40" s="47">
        <v>32770.672400000003</v>
      </c>
      <c r="L40" s="48">
        <v>8.4645385898257608</v>
      </c>
      <c r="M40" s="48">
        <v>0.11243977404626</v>
      </c>
      <c r="N40" s="47">
        <v>15688927.474400001</v>
      </c>
      <c r="O40" s="47">
        <v>149998664.36340001</v>
      </c>
      <c r="P40" s="47">
        <v>2356</v>
      </c>
      <c r="Q40" s="47">
        <v>2500</v>
      </c>
      <c r="R40" s="48">
        <v>-5.76</v>
      </c>
      <c r="S40" s="47">
        <v>221.05605789473699</v>
      </c>
      <c r="T40" s="47">
        <v>210.23552004000001</v>
      </c>
      <c r="U40" s="49">
        <v>4.8949293485951202</v>
      </c>
    </row>
    <row r="41" spans="1:21" ht="12" thickBot="1">
      <c r="A41" s="69"/>
      <c r="B41" s="71" t="s">
        <v>40</v>
      </c>
      <c r="C41" s="72"/>
      <c r="D41" s="50"/>
      <c r="E41" s="47">
        <v>438980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41</v>
      </c>
      <c r="C42" s="72"/>
      <c r="D42" s="50"/>
      <c r="E42" s="47">
        <v>187369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13671.4002</v>
      </c>
      <c r="E43" s="53"/>
      <c r="F43" s="53"/>
      <c r="G43" s="52">
        <v>34261.141000000003</v>
      </c>
      <c r="H43" s="54">
        <v>-60.096483068091601</v>
      </c>
      <c r="I43" s="52">
        <v>2145.8573000000001</v>
      </c>
      <c r="J43" s="54">
        <v>15.6959584871197</v>
      </c>
      <c r="K43" s="52">
        <v>3508.569</v>
      </c>
      <c r="L43" s="54">
        <v>10.2406659486326</v>
      </c>
      <c r="M43" s="54">
        <v>-0.38839529734202199</v>
      </c>
      <c r="N43" s="52">
        <v>1004283.3698</v>
      </c>
      <c r="O43" s="52">
        <v>14975117.525599999</v>
      </c>
      <c r="P43" s="52">
        <v>63</v>
      </c>
      <c r="Q43" s="52">
        <v>75</v>
      </c>
      <c r="R43" s="54">
        <v>-16</v>
      </c>
      <c r="S43" s="52">
        <v>217.00635238095199</v>
      </c>
      <c r="T43" s="52">
        <v>276.29235733333297</v>
      </c>
      <c r="U43" s="55">
        <v>-27.319939855173001</v>
      </c>
    </row>
  </sheetData>
  <mergeCells count="41">
    <mergeCell ref="B43:C43"/>
    <mergeCell ref="B37:C37"/>
    <mergeCell ref="B38:C38"/>
    <mergeCell ref="B39:C39"/>
    <mergeCell ref="B40:C40"/>
    <mergeCell ref="B41:C41"/>
    <mergeCell ref="B42:C4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0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>
        <v>1</v>
      </c>
      <c r="B1" s="31">
        <v>12</v>
      </c>
      <c r="C1" s="30">
        <v>63056</v>
      </c>
      <c r="D1" s="30">
        <v>700140.07344615401</v>
      </c>
      <c r="E1" s="30">
        <v>547830.38413846202</v>
      </c>
      <c r="F1" s="30">
        <v>152309.689307692</v>
      </c>
      <c r="G1" s="30">
        <v>547830.38413846202</v>
      </c>
      <c r="H1" s="30">
        <v>0.21754173926655801</v>
      </c>
    </row>
    <row r="2" spans="1:8" ht="14.25">
      <c r="A2" s="32">
        <v>2</v>
      </c>
      <c r="B2" s="33">
        <v>13</v>
      </c>
      <c r="C2" s="32">
        <v>14383.656000000001</v>
      </c>
      <c r="D2" s="32">
        <v>114737.43203045899</v>
      </c>
      <c r="E2" s="32">
        <v>88915.4111431208</v>
      </c>
      <c r="F2" s="32">
        <v>25822.020887338302</v>
      </c>
      <c r="G2" s="32">
        <v>88915.4111431208</v>
      </c>
      <c r="H2" s="32">
        <v>0.225053153363964</v>
      </c>
    </row>
    <row r="3" spans="1:8" ht="14.25">
      <c r="A3" s="32">
        <v>3</v>
      </c>
      <c r="B3" s="33">
        <v>14</v>
      </c>
      <c r="C3" s="32">
        <v>135171</v>
      </c>
      <c r="D3" s="32">
        <v>202242.120793162</v>
      </c>
      <c r="E3" s="32">
        <v>183978.959123932</v>
      </c>
      <c r="F3" s="32">
        <v>18263.161669230802</v>
      </c>
      <c r="G3" s="32">
        <v>183978.959123932</v>
      </c>
      <c r="H3" s="32">
        <v>9.0303452107827295E-2</v>
      </c>
    </row>
    <row r="4" spans="1:8" ht="14.25">
      <c r="A4" s="32">
        <v>4</v>
      </c>
      <c r="B4" s="33">
        <v>15</v>
      </c>
      <c r="C4" s="32">
        <v>3501</v>
      </c>
      <c r="D4" s="32">
        <v>53550.827038461503</v>
      </c>
      <c r="E4" s="32">
        <v>40116.708195726504</v>
      </c>
      <c r="F4" s="32">
        <v>13434.118842735001</v>
      </c>
      <c r="G4" s="32">
        <v>40116.708195726504</v>
      </c>
      <c r="H4" s="32">
        <v>0.25086669218173502</v>
      </c>
    </row>
    <row r="5" spans="1:8" ht="14.25">
      <c r="A5" s="32">
        <v>5</v>
      </c>
      <c r="B5" s="33">
        <v>16</v>
      </c>
      <c r="C5" s="32">
        <v>3297</v>
      </c>
      <c r="D5" s="32">
        <v>249333.97380000001</v>
      </c>
      <c r="E5" s="32">
        <v>243814.270423932</v>
      </c>
      <c r="F5" s="32">
        <v>5519.7033760683798</v>
      </c>
      <c r="G5" s="32">
        <v>243814.270423932</v>
      </c>
      <c r="H5" s="32">
        <v>2.2137790899269601E-2</v>
      </c>
    </row>
    <row r="6" spans="1:8" ht="14.25">
      <c r="A6" s="32">
        <v>6</v>
      </c>
      <c r="B6" s="33">
        <v>17</v>
      </c>
      <c r="C6" s="32">
        <v>25396</v>
      </c>
      <c r="D6" s="32">
        <v>394170.02465726499</v>
      </c>
      <c r="E6" s="32">
        <v>309734.59564444399</v>
      </c>
      <c r="F6" s="32">
        <v>84435.429012820503</v>
      </c>
      <c r="G6" s="32">
        <v>309734.59564444399</v>
      </c>
      <c r="H6" s="32">
        <v>0.21421067998825599</v>
      </c>
    </row>
    <row r="7" spans="1:8" ht="14.25">
      <c r="A7" s="32">
        <v>7</v>
      </c>
      <c r="B7" s="33">
        <v>18</v>
      </c>
      <c r="C7" s="32">
        <v>36822</v>
      </c>
      <c r="D7" s="32">
        <v>204774.20541538499</v>
      </c>
      <c r="E7" s="32">
        <v>166018.89511452999</v>
      </c>
      <c r="F7" s="32">
        <v>38755.310300854697</v>
      </c>
      <c r="G7" s="32">
        <v>166018.89511452999</v>
      </c>
      <c r="H7" s="32">
        <v>0.18925875074079501</v>
      </c>
    </row>
    <row r="8" spans="1:8" ht="14.25">
      <c r="A8" s="32">
        <v>8</v>
      </c>
      <c r="B8" s="33">
        <v>19</v>
      </c>
      <c r="C8" s="32">
        <v>17200</v>
      </c>
      <c r="D8" s="32">
        <v>119471.38848717901</v>
      </c>
      <c r="E8" s="32">
        <v>89889.6717948718</v>
      </c>
      <c r="F8" s="32">
        <v>29581.716692307698</v>
      </c>
      <c r="G8" s="32">
        <v>89889.6717948718</v>
      </c>
      <c r="H8" s="32">
        <v>0.24760502968024101</v>
      </c>
    </row>
    <row r="9" spans="1:8" ht="14.25">
      <c r="A9" s="32">
        <v>9</v>
      </c>
      <c r="B9" s="33">
        <v>21</v>
      </c>
      <c r="C9" s="32">
        <v>229418</v>
      </c>
      <c r="D9" s="32">
        <v>914433.02150000003</v>
      </c>
      <c r="E9" s="32">
        <v>831494.17509999999</v>
      </c>
      <c r="F9" s="32">
        <v>82938.846399999995</v>
      </c>
      <c r="G9" s="32">
        <v>831494.17509999999</v>
      </c>
      <c r="H9" s="32">
        <v>9.0699749954294501E-2</v>
      </c>
    </row>
    <row r="10" spans="1:8" ht="14.25">
      <c r="A10" s="32">
        <v>10</v>
      </c>
      <c r="B10" s="33">
        <v>22</v>
      </c>
      <c r="C10" s="32">
        <v>28467</v>
      </c>
      <c r="D10" s="32">
        <v>395401.09994957299</v>
      </c>
      <c r="E10" s="32">
        <v>340031.56578547001</v>
      </c>
      <c r="F10" s="32">
        <v>55369.534164102603</v>
      </c>
      <c r="G10" s="32">
        <v>340031.56578547001</v>
      </c>
      <c r="H10" s="32">
        <v>0.14003383948897499</v>
      </c>
    </row>
    <row r="11" spans="1:8" ht="14.25">
      <c r="A11" s="32">
        <v>11</v>
      </c>
      <c r="B11" s="33">
        <v>23</v>
      </c>
      <c r="C11" s="32">
        <v>261628.93400000001</v>
      </c>
      <c r="D11" s="32">
        <v>2017168.7811008501</v>
      </c>
      <c r="E11" s="32">
        <v>1680482.1959905999</v>
      </c>
      <c r="F11" s="32">
        <v>336686.58511025598</v>
      </c>
      <c r="G11" s="32">
        <v>1680482.1959905999</v>
      </c>
      <c r="H11" s="32">
        <v>0.16691046791162001</v>
      </c>
    </row>
    <row r="12" spans="1:8" ht="14.25">
      <c r="A12" s="32">
        <v>12</v>
      </c>
      <c r="B12" s="33">
        <v>24</v>
      </c>
      <c r="C12" s="32">
        <v>39312.353999999999</v>
      </c>
      <c r="D12" s="32">
        <v>971367.65400427405</v>
      </c>
      <c r="E12" s="32">
        <v>961275.68396153802</v>
      </c>
      <c r="F12" s="32">
        <v>10091.970042735</v>
      </c>
      <c r="G12" s="32">
        <v>961275.68396153802</v>
      </c>
      <c r="H12" s="32">
        <v>1.03894442038839E-2</v>
      </c>
    </row>
    <row r="13" spans="1:8" ht="14.25">
      <c r="A13" s="32">
        <v>13</v>
      </c>
      <c r="B13" s="33">
        <v>25</v>
      </c>
      <c r="C13" s="32">
        <v>90734</v>
      </c>
      <c r="D13" s="32">
        <v>1719157.1571</v>
      </c>
      <c r="E13" s="32">
        <v>1651303.9595000001</v>
      </c>
      <c r="F13" s="32">
        <v>67853.1976</v>
      </c>
      <c r="G13" s="32">
        <v>1651303.9595000001</v>
      </c>
      <c r="H13" s="32">
        <v>3.9468874221167599E-2</v>
      </c>
    </row>
    <row r="14" spans="1:8" ht="14.25">
      <c r="A14" s="32">
        <v>14</v>
      </c>
      <c r="B14" s="33">
        <v>26</v>
      </c>
      <c r="C14" s="32">
        <v>85773</v>
      </c>
      <c r="D14" s="32">
        <v>436777.58358328399</v>
      </c>
      <c r="E14" s="32">
        <v>389989.755437463</v>
      </c>
      <c r="F14" s="32">
        <v>46787.828145820997</v>
      </c>
      <c r="G14" s="32">
        <v>389989.755437463</v>
      </c>
      <c r="H14" s="32">
        <v>0.10712048856074</v>
      </c>
    </row>
    <row r="15" spans="1:8" ht="14.25">
      <c r="A15" s="32">
        <v>15</v>
      </c>
      <c r="B15" s="33">
        <v>27</v>
      </c>
      <c r="C15" s="32">
        <v>227151.005</v>
      </c>
      <c r="D15" s="32">
        <v>1318374.63093894</v>
      </c>
      <c r="E15" s="32">
        <v>1205727.5665531</v>
      </c>
      <c r="F15" s="32">
        <v>112647.064385841</v>
      </c>
      <c r="G15" s="32">
        <v>1205727.5665531</v>
      </c>
      <c r="H15" s="32">
        <v>8.5443895644149503E-2</v>
      </c>
    </row>
    <row r="16" spans="1:8" ht="14.25">
      <c r="A16" s="32">
        <v>16</v>
      </c>
      <c r="B16" s="33">
        <v>29</v>
      </c>
      <c r="C16" s="32">
        <v>262177</v>
      </c>
      <c r="D16" s="32">
        <v>3083132.0915760701</v>
      </c>
      <c r="E16" s="32">
        <v>2760566.9172153799</v>
      </c>
      <c r="F16" s="32">
        <v>322565.174360684</v>
      </c>
      <c r="G16" s="32">
        <v>2760566.9172153799</v>
      </c>
      <c r="H16" s="32">
        <v>0.10462256068821001</v>
      </c>
    </row>
    <row r="17" spans="1:8" ht="14.25">
      <c r="A17" s="32">
        <v>17</v>
      </c>
      <c r="B17" s="33">
        <v>31</v>
      </c>
      <c r="C17" s="32">
        <v>55426.211000000003</v>
      </c>
      <c r="D17" s="32">
        <v>347918.49131728301</v>
      </c>
      <c r="E17" s="32">
        <v>299660.82968669297</v>
      </c>
      <c r="F17" s="32">
        <v>48257.661630589901</v>
      </c>
      <c r="G17" s="32">
        <v>299660.82968669297</v>
      </c>
      <c r="H17" s="32">
        <v>0.13870392875031601</v>
      </c>
    </row>
    <row r="18" spans="1:8" ht="14.25">
      <c r="A18" s="32">
        <v>18</v>
      </c>
      <c r="B18" s="33">
        <v>32</v>
      </c>
      <c r="C18" s="32">
        <v>18444.434000000001</v>
      </c>
      <c r="D18" s="32">
        <v>302918.14231707097</v>
      </c>
      <c r="E18" s="32">
        <v>275655.72962089197</v>
      </c>
      <c r="F18" s="32">
        <v>27262.412696179399</v>
      </c>
      <c r="G18" s="32">
        <v>275655.72962089197</v>
      </c>
      <c r="H18" s="32">
        <v>8.9999273360270596E-2</v>
      </c>
    </row>
    <row r="19" spans="1:8" ht="14.25">
      <c r="A19" s="32">
        <v>19</v>
      </c>
      <c r="B19" s="33">
        <v>33</v>
      </c>
      <c r="C19" s="32">
        <v>39212.097000000002</v>
      </c>
      <c r="D19" s="32">
        <v>530989.35670952301</v>
      </c>
      <c r="E19" s="32">
        <v>420723.33910459699</v>
      </c>
      <c r="F19" s="32">
        <v>110266.017604926</v>
      </c>
      <c r="G19" s="32">
        <v>420723.33910459699</v>
      </c>
      <c r="H19" s="32">
        <v>0.20766144596236599</v>
      </c>
    </row>
    <row r="20" spans="1:8" ht="14.25">
      <c r="A20" s="32">
        <v>20</v>
      </c>
      <c r="B20" s="33">
        <v>34</v>
      </c>
      <c r="C20" s="32">
        <v>56926.790999999997</v>
      </c>
      <c r="D20" s="32">
        <v>285683.487840141</v>
      </c>
      <c r="E20" s="32">
        <v>203553.957058645</v>
      </c>
      <c r="F20" s="32">
        <v>82129.530781495894</v>
      </c>
      <c r="G20" s="32">
        <v>203553.957058645</v>
      </c>
      <c r="H20" s="32">
        <v>0.28748434640875298</v>
      </c>
    </row>
    <row r="21" spans="1:8" ht="14.25">
      <c r="A21" s="32">
        <v>21</v>
      </c>
      <c r="B21" s="33">
        <v>35</v>
      </c>
      <c r="C21" s="32">
        <v>43981.430999999997</v>
      </c>
      <c r="D21" s="32">
        <v>1070571.8107336301</v>
      </c>
      <c r="E21" s="32">
        <v>1056762.5139667699</v>
      </c>
      <c r="F21" s="32">
        <v>13809.2967668538</v>
      </c>
      <c r="G21" s="32">
        <v>1056762.5139667699</v>
      </c>
      <c r="H21" s="32">
        <v>1.2898991574783501E-2</v>
      </c>
    </row>
    <row r="22" spans="1:8" ht="14.25">
      <c r="A22" s="32">
        <v>22</v>
      </c>
      <c r="B22" s="33">
        <v>36</v>
      </c>
      <c r="C22" s="32">
        <v>170557.198</v>
      </c>
      <c r="D22" s="32">
        <v>704409.65027610597</v>
      </c>
      <c r="E22" s="32">
        <v>618140.12758083199</v>
      </c>
      <c r="F22" s="32">
        <v>86269.522695274602</v>
      </c>
      <c r="G22" s="32">
        <v>618140.12758083199</v>
      </c>
      <c r="H22" s="32">
        <v>0.122470671237198</v>
      </c>
    </row>
    <row r="23" spans="1:8" ht="14.25">
      <c r="A23" s="32">
        <v>23</v>
      </c>
      <c r="B23" s="33">
        <v>37</v>
      </c>
      <c r="C23" s="32">
        <v>148163.67600000001</v>
      </c>
      <c r="D23" s="32">
        <v>1149644.0197336299</v>
      </c>
      <c r="E23" s="32">
        <v>1009958.97801725</v>
      </c>
      <c r="F23" s="32">
        <v>139685.04171637399</v>
      </c>
      <c r="G23" s="32">
        <v>1009958.97801725</v>
      </c>
      <c r="H23" s="32">
        <v>0.121502864642169</v>
      </c>
    </row>
    <row r="24" spans="1:8" ht="14.25">
      <c r="A24" s="32">
        <v>24</v>
      </c>
      <c r="B24" s="33">
        <v>38</v>
      </c>
      <c r="C24" s="32">
        <v>210087.90900000001</v>
      </c>
      <c r="D24" s="32">
        <v>1049607.4766177</v>
      </c>
      <c r="E24" s="32">
        <v>1004995.67241593</v>
      </c>
      <c r="F24" s="32">
        <v>44611.804201769897</v>
      </c>
      <c r="G24" s="32">
        <v>1004995.67241593</v>
      </c>
      <c r="H24" s="32">
        <v>4.2503321666046902E-2</v>
      </c>
    </row>
    <row r="25" spans="1:8" ht="14.25">
      <c r="A25" s="32">
        <v>25</v>
      </c>
      <c r="B25" s="33">
        <v>39</v>
      </c>
      <c r="C25" s="32">
        <v>123947.754</v>
      </c>
      <c r="D25" s="32">
        <v>156793.11313526201</v>
      </c>
      <c r="E25" s="32">
        <v>121991.880776547</v>
      </c>
      <c r="F25" s="32">
        <v>34801.232358715199</v>
      </c>
      <c r="G25" s="32">
        <v>121991.880776547</v>
      </c>
      <c r="H25" s="32">
        <v>0.221956383560628</v>
      </c>
    </row>
    <row r="26" spans="1:8" ht="14.25">
      <c r="A26" s="32">
        <v>26</v>
      </c>
      <c r="B26" s="33">
        <v>40</v>
      </c>
      <c r="C26" s="32">
        <v>-5</v>
      </c>
      <c r="D26" s="32">
        <v>-15.213699999999999</v>
      </c>
      <c r="E26" s="32">
        <v>-9.0200999999999993</v>
      </c>
      <c r="F26" s="32">
        <v>-6.1936</v>
      </c>
      <c r="G26" s="32">
        <v>-9.0200999999999993</v>
      </c>
      <c r="H26" s="32">
        <v>0.407106752466527</v>
      </c>
    </row>
    <row r="27" spans="1:8" ht="14.25">
      <c r="A27" s="32">
        <v>27</v>
      </c>
      <c r="B27" s="33">
        <v>42</v>
      </c>
      <c r="C27" s="32">
        <v>25682.649000000001</v>
      </c>
      <c r="D27" s="32">
        <v>336996.2622</v>
      </c>
      <c r="E27" s="32">
        <v>330587.0404</v>
      </c>
      <c r="F27" s="32">
        <v>6409.2218000000003</v>
      </c>
      <c r="G27" s="32">
        <v>330587.0404</v>
      </c>
      <c r="H27" s="32">
        <v>1.9018673258151101E-2</v>
      </c>
    </row>
    <row r="28" spans="1:8" ht="14.25">
      <c r="A28" s="32">
        <v>28</v>
      </c>
      <c r="B28" s="33">
        <v>75</v>
      </c>
      <c r="C28" s="32">
        <v>542</v>
      </c>
      <c r="D28" s="32">
        <v>327475.04273504298</v>
      </c>
      <c r="E28" s="32">
        <v>307462.10170940199</v>
      </c>
      <c r="F28" s="32">
        <v>20012.941025641001</v>
      </c>
      <c r="G28" s="32">
        <v>307462.10170940199</v>
      </c>
      <c r="H28" s="32">
        <v>6.1112874002533797E-2</v>
      </c>
    </row>
    <row r="29" spans="1:8" ht="14.25">
      <c r="A29" s="32">
        <v>29</v>
      </c>
      <c r="B29" s="33">
        <v>76</v>
      </c>
      <c r="C29" s="32">
        <v>2431</v>
      </c>
      <c r="D29" s="32">
        <v>520808.063655556</v>
      </c>
      <c r="E29" s="32">
        <v>484352.66982820502</v>
      </c>
      <c r="F29" s="32">
        <v>36455.393827350403</v>
      </c>
      <c r="G29" s="32">
        <v>484352.66982820502</v>
      </c>
      <c r="H29" s="32">
        <v>6.9997752284152004E-2</v>
      </c>
    </row>
    <row r="30" spans="1:8" ht="14.25">
      <c r="A30" s="32">
        <v>30</v>
      </c>
      <c r="B30" s="33">
        <v>99</v>
      </c>
      <c r="C30" s="32">
        <v>65</v>
      </c>
      <c r="D30" s="32">
        <v>13671.4004992058</v>
      </c>
      <c r="E30" s="32">
        <v>11525.542863626</v>
      </c>
      <c r="F30" s="32">
        <v>2145.85763557976</v>
      </c>
      <c r="G30" s="32">
        <v>11525.542863626</v>
      </c>
      <c r="H30" s="32">
        <v>0.15695960598216799</v>
      </c>
    </row>
    <row r="31" spans="1:8" ht="14.25">
      <c r="A31" s="32">
        <v>30</v>
      </c>
      <c r="B31" s="33">
        <v>99</v>
      </c>
      <c r="C31" s="32">
        <v>76</v>
      </c>
      <c r="D31" s="32">
        <v>20721.926934422499</v>
      </c>
      <c r="E31" s="32">
        <v>17206.876144013298</v>
      </c>
      <c r="F31" s="32">
        <v>3515.0507904092001</v>
      </c>
      <c r="G31" s="32">
        <v>17206.876144013298</v>
      </c>
      <c r="H31" s="32">
        <v>0.169629533080252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BBG</cp:lastModifiedBy>
  <dcterms:created xsi:type="dcterms:W3CDTF">2013-06-21T00:28:37Z</dcterms:created>
  <dcterms:modified xsi:type="dcterms:W3CDTF">2013-10-28T03:35:29Z</dcterms:modified>
</cp:coreProperties>
</file>