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<sst xmlns="http://schemas.openxmlformats.org/spreadsheetml/2006/main" count="114" uniqueCount="71">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</sst>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12823660.681600001</v>
      </c>
      <c r="F3" s="25">
        <f>RA!I7</f>
        <v>1388859.7372000001</v>
      </c>
      <c r="G3" s="16">
        <f>E3-F3</f>
        <v>11434800.944400001</v>
      </c>
      <c r="H3" s="27">
        <f>RA!J7</f>
        <v>10.8304467163016</v>
      </c>
      <c r="I3" s="20">
        <f>SUM(I4:I39)</f>
        <v>12823663.602115033</v>
      </c>
      <c r="J3" s="21">
        <f>SUM(J4:J39)</f>
        <v>11434800.983325368</v>
      </c>
      <c r="K3" s="22">
        <f>E3-I3</f>
        <v>-2.9205150324851274</v>
      </c>
      <c r="L3" s="22">
        <f>G3-J3</f>
        <v>-3.8925366476178169E-2</v>
      </c>
    </row>
    <row r="4" spans="1:12">
      <c r="A4" s="59">
        <f>RA!A8</f>
        <v>41575</v>
      </c>
      <c r="B4" s="12">
        <v>12</v>
      </c>
      <c r="C4" s="56" t="s">
        <v>6</v>
      </c>
      <c r="D4" s="56"/>
      <c r="E4" s="15">
        <f>RA!D8</f>
        <v>729328.17440000002</v>
      </c>
      <c r="F4" s="25">
        <f>RA!I8</f>
        <v>18032.463599999999</v>
      </c>
      <c r="G4" s="16">
        <f t="shared" ref="G4:G39" si="0">E4-F4</f>
        <v>711295.7108</v>
      </c>
      <c r="H4" s="27">
        <f>RA!J8</f>
        <v>2.47247593510766</v>
      </c>
      <c r="I4" s="20">
        <f>VLOOKUP(B4,RMS!B:D,3,FALSE)</f>
        <v>729328.57560940203</v>
      </c>
      <c r="J4" s="21">
        <f>VLOOKUP(B4,RMS!B:E,4,FALSE)</f>
        <v>711295.70897435897</v>
      </c>
      <c r="K4" s="22">
        <f t="shared" ref="K4:K39" si="1">E4-I4</f>
        <v>-0.40120940201450139</v>
      </c>
      <c r="L4" s="22">
        <f t="shared" ref="L4:L39" si="2">G4-J4</f>
        <v>1.8256410257890821E-3</v>
      </c>
    </row>
    <row r="5" spans="1:12">
      <c r="A5" s="59"/>
      <c r="B5" s="12">
        <v>13</v>
      </c>
      <c r="C5" s="56" t="s">
        <v>7</v>
      </c>
      <c r="D5" s="56"/>
      <c r="E5" s="15">
        <f>RA!D9</f>
        <v>60747.900399999999</v>
      </c>
      <c r="F5" s="25">
        <f>RA!I9</f>
        <v>13423.418600000001</v>
      </c>
      <c r="G5" s="16">
        <f t="shared" si="0"/>
        <v>47324.481799999994</v>
      </c>
      <c r="H5" s="27">
        <f>RA!J9</f>
        <v>22.096926003388301</v>
      </c>
      <c r="I5" s="20">
        <f>VLOOKUP(B5,RMS!B:D,3,FALSE)</f>
        <v>60747.905269192997</v>
      </c>
      <c r="J5" s="21">
        <f>VLOOKUP(B5,RMS!B:E,4,FALSE)</f>
        <v>47324.485819695903</v>
      </c>
      <c r="K5" s="22">
        <f t="shared" si="1"/>
        <v>-4.8691929987398908E-3</v>
      </c>
      <c r="L5" s="22">
        <f t="shared" si="2"/>
        <v>-4.0196959089371376E-3</v>
      </c>
    </row>
    <row r="6" spans="1:12">
      <c r="A6" s="59"/>
      <c r="B6" s="12">
        <v>14</v>
      </c>
      <c r="C6" s="56" t="s">
        <v>8</v>
      </c>
      <c r="D6" s="56"/>
      <c r="E6" s="15">
        <f>RA!D10</f>
        <v>84133.551000000007</v>
      </c>
      <c r="F6" s="25">
        <f>RA!I10</f>
        <v>22763.8845</v>
      </c>
      <c r="G6" s="16">
        <f t="shared" si="0"/>
        <v>61369.666500000007</v>
      </c>
      <c r="H6" s="27">
        <f>RA!J10</f>
        <v>27.056845015373199</v>
      </c>
      <c r="I6" s="20">
        <f>VLOOKUP(B6,RMS!B:D,3,FALSE)</f>
        <v>84135.294040170906</v>
      </c>
      <c r="J6" s="21">
        <f>VLOOKUP(B6,RMS!B:E,4,FALSE)</f>
        <v>61369.666913675203</v>
      </c>
      <c r="K6" s="22">
        <f t="shared" si="1"/>
        <v>-1.7430401708988938</v>
      </c>
      <c r="L6" s="22">
        <f t="shared" si="2"/>
        <v>-4.136751958867535E-4</v>
      </c>
    </row>
    <row r="7" spans="1:12">
      <c r="A7" s="59"/>
      <c r="B7" s="12">
        <v>15</v>
      </c>
      <c r="C7" s="56" t="s">
        <v>9</v>
      </c>
      <c r="D7" s="56"/>
      <c r="E7" s="15">
        <f>RA!D11</f>
        <v>36829.825100000002</v>
      </c>
      <c r="F7" s="25">
        <f>RA!I11</f>
        <v>9375.9606000000003</v>
      </c>
      <c r="G7" s="16">
        <f t="shared" si="0"/>
        <v>27453.864500000003</v>
      </c>
      <c r="H7" s="27">
        <f>RA!J11</f>
        <v>25.457521382581898</v>
      </c>
      <c r="I7" s="20">
        <f>VLOOKUP(B7,RMS!B:D,3,FALSE)</f>
        <v>36829.838368376099</v>
      </c>
      <c r="J7" s="21">
        <f>VLOOKUP(B7,RMS!B:E,4,FALSE)</f>
        <v>27453.864533333301</v>
      </c>
      <c r="K7" s="22">
        <f t="shared" si="1"/>
        <v>-1.3268376096675638E-2</v>
      </c>
      <c r="L7" s="22">
        <f t="shared" si="2"/>
        <v>-3.3333297324134037E-5</v>
      </c>
    </row>
    <row r="8" spans="1:12">
      <c r="A8" s="59"/>
      <c r="B8" s="12">
        <v>16</v>
      </c>
      <c r="C8" s="56" t="s">
        <v>10</v>
      </c>
      <c r="D8" s="56"/>
      <c r="E8" s="15">
        <f>RA!D12</f>
        <v>204014.9601</v>
      </c>
      <c r="F8" s="25">
        <f>RA!I12</f>
        <v>6331.8743000000004</v>
      </c>
      <c r="G8" s="16">
        <f t="shared" si="0"/>
        <v>197683.0858</v>
      </c>
      <c r="H8" s="27">
        <f>RA!J12</f>
        <v>3.1036323497533602</v>
      </c>
      <c r="I8" s="20">
        <f>VLOOKUP(B8,RMS!B:D,3,FALSE)</f>
        <v>204014.955064957</v>
      </c>
      <c r="J8" s="21">
        <f>VLOOKUP(B8,RMS!B:E,4,FALSE)</f>
        <v>197683.08477863201</v>
      </c>
      <c r="K8" s="22">
        <f t="shared" si="1"/>
        <v>5.0350429955869913E-3</v>
      </c>
      <c r="L8" s="22">
        <f t="shared" si="2"/>
        <v>1.0213679925072938E-3</v>
      </c>
    </row>
    <row r="9" spans="1:12">
      <c r="A9" s="59"/>
      <c r="B9" s="12">
        <v>17</v>
      </c>
      <c r="C9" s="56" t="s">
        <v>11</v>
      </c>
      <c r="D9" s="56"/>
      <c r="E9" s="15">
        <f>RA!D13</f>
        <v>262578.52539999998</v>
      </c>
      <c r="F9" s="25">
        <f>RA!I13</f>
        <v>63803.845500000003</v>
      </c>
      <c r="G9" s="16">
        <f t="shared" si="0"/>
        <v>198774.67989999999</v>
      </c>
      <c r="H9" s="27">
        <f>RA!J13</f>
        <v>24.298957960406</v>
      </c>
      <c r="I9" s="20">
        <f>VLOOKUP(B9,RMS!B:D,3,FALSE)</f>
        <v>262578.674395726</v>
      </c>
      <c r="J9" s="21">
        <f>VLOOKUP(B9,RMS!B:E,4,FALSE)</f>
        <v>198774.68012735</v>
      </c>
      <c r="K9" s="22">
        <f t="shared" si="1"/>
        <v>-0.14899572602007538</v>
      </c>
      <c r="L9" s="22">
        <f t="shared" si="2"/>
        <v>-2.2735001402907073E-4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137831.83240000001</v>
      </c>
      <c r="F10" s="25">
        <f>RA!I14</f>
        <v>26539.5301</v>
      </c>
      <c r="G10" s="16">
        <f t="shared" si="0"/>
        <v>111292.30230000001</v>
      </c>
      <c r="H10" s="27">
        <f>RA!J14</f>
        <v>19.255007814871099</v>
      </c>
      <c r="I10" s="20">
        <f>VLOOKUP(B10,RMS!B:D,3,FALSE)</f>
        <v>137831.81931196601</v>
      </c>
      <c r="J10" s="21">
        <f>VLOOKUP(B10,RMS!B:E,4,FALSE)</f>
        <v>111292.304640171</v>
      </c>
      <c r="K10" s="22">
        <f t="shared" si="1"/>
        <v>1.3088034000247717E-2</v>
      </c>
      <c r="L10" s="22">
        <f t="shared" si="2"/>
        <v>-2.3401709913741797E-3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73054.527000000002</v>
      </c>
      <c r="F11" s="25">
        <f>RA!I15</f>
        <v>18215.167399999998</v>
      </c>
      <c r="G11" s="16">
        <f t="shared" si="0"/>
        <v>54839.359600000003</v>
      </c>
      <c r="H11" s="27">
        <f>RA!J15</f>
        <v>24.9336600317733</v>
      </c>
      <c r="I11" s="20">
        <f>VLOOKUP(B11,RMS!B:D,3,FALSE)</f>
        <v>73054.557187179496</v>
      </c>
      <c r="J11" s="21">
        <f>VLOOKUP(B11,RMS!B:E,4,FALSE)</f>
        <v>54839.357073504303</v>
      </c>
      <c r="K11" s="22">
        <f t="shared" si="1"/>
        <v>-3.0187179494532757E-2</v>
      </c>
      <c r="L11" s="22">
        <f t="shared" si="2"/>
        <v>2.5264957002946176E-3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601106.80489999999</v>
      </c>
      <c r="F12" s="25">
        <f>RA!I16</f>
        <v>22306.514599999999</v>
      </c>
      <c r="G12" s="16">
        <f t="shared" si="0"/>
        <v>578800.29029999999</v>
      </c>
      <c r="H12" s="27">
        <f>RA!J16</f>
        <v>3.7109070165510598</v>
      </c>
      <c r="I12" s="20">
        <f>VLOOKUP(B12,RMS!B:D,3,FALSE)</f>
        <v>601106.61479999998</v>
      </c>
      <c r="J12" s="21">
        <f>VLOOKUP(B12,RMS!B:E,4,FALSE)</f>
        <v>578800.29029999999</v>
      </c>
      <c r="K12" s="22">
        <f t="shared" si="1"/>
        <v>0.19010000000707805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359294.08270000003</v>
      </c>
      <c r="F13" s="25">
        <f>RA!I17</f>
        <v>47750.337500000001</v>
      </c>
      <c r="G13" s="16">
        <f t="shared" si="0"/>
        <v>311543.7452</v>
      </c>
      <c r="H13" s="27">
        <f>RA!J17</f>
        <v>13.2900428365446</v>
      </c>
      <c r="I13" s="20">
        <f>VLOOKUP(B13,RMS!B:D,3,FALSE)</f>
        <v>359294.11611282098</v>
      </c>
      <c r="J13" s="21">
        <f>VLOOKUP(B13,RMS!B:E,4,FALSE)</f>
        <v>311543.74543589703</v>
      </c>
      <c r="K13" s="22">
        <f t="shared" si="1"/>
        <v>-3.3412820950616151E-2</v>
      </c>
      <c r="L13" s="22">
        <f t="shared" si="2"/>
        <v>-2.3589702323079109E-4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1138618.1458999999</v>
      </c>
      <c r="F14" s="25">
        <f>RA!I18</f>
        <v>175706.62849999999</v>
      </c>
      <c r="G14" s="16">
        <f t="shared" si="0"/>
        <v>962911.5173999999</v>
      </c>
      <c r="H14" s="27">
        <f>RA!J18</f>
        <v>15.4315675657106</v>
      </c>
      <c r="I14" s="20">
        <f>VLOOKUP(B14,RMS!B:D,3,FALSE)</f>
        <v>1138618.1626196599</v>
      </c>
      <c r="J14" s="21">
        <f>VLOOKUP(B14,RMS!B:E,4,FALSE)</f>
        <v>962911.51698376099</v>
      </c>
      <c r="K14" s="22">
        <f t="shared" si="1"/>
        <v>-1.6719660023227334E-2</v>
      </c>
      <c r="L14" s="22">
        <f t="shared" si="2"/>
        <v>4.1623890865594149E-4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484415.23310000001</v>
      </c>
      <c r="F15" s="25">
        <f>RA!I19</f>
        <v>47585.335500000001</v>
      </c>
      <c r="G15" s="16">
        <f t="shared" si="0"/>
        <v>436829.89760000003</v>
      </c>
      <c r="H15" s="27">
        <f>RA!J19</f>
        <v>9.8232533265890805</v>
      </c>
      <c r="I15" s="20">
        <f>VLOOKUP(B15,RMS!B:D,3,FALSE)</f>
        <v>484415.25302307698</v>
      </c>
      <c r="J15" s="21">
        <f>VLOOKUP(B15,RMS!B:E,4,FALSE)</f>
        <v>436829.89717863197</v>
      </c>
      <c r="K15" s="22">
        <f t="shared" si="1"/>
        <v>-1.9923076964914799E-2</v>
      </c>
      <c r="L15" s="22">
        <f t="shared" si="2"/>
        <v>4.2136805132031441E-4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763779.45440000005</v>
      </c>
      <c r="F16" s="25">
        <f>RA!I20</f>
        <v>34454.337</v>
      </c>
      <c r="G16" s="16">
        <f t="shared" si="0"/>
        <v>729325.1174000001</v>
      </c>
      <c r="H16" s="27">
        <f>RA!J20</f>
        <v>4.5110321836381697</v>
      </c>
      <c r="I16" s="20">
        <f>VLOOKUP(B16,RMS!B:D,3,FALSE)</f>
        <v>763779.42189999996</v>
      </c>
      <c r="J16" s="21">
        <f>VLOOKUP(B16,RMS!B:E,4,FALSE)</f>
        <v>729325.11739999999</v>
      </c>
      <c r="K16" s="22">
        <f t="shared" si="1"/>
        <v>3.2500000088475645E-2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278271.83260000002</v>
      </c>
      <c r="F17" s="25">
        <f>RA!I21</f>
        <v>39310.145299999996</v>
      </c>
      <c r="G17" s="16">
        <f t="shared" si="0"/>
        <v>238961.68730000002</v>
      </c>
      <c r="H17" s="27">
        <f>RA!J21</f>
        <v>14.126526904541601</v>
      </c>
      <c r="I17" s="20">
        <f>VLOOKUP(B17,RMS!B:D,3,FALSE)</f>
        <v>278271.69346017699</v>
      </c>
      <c r="J17" s="21">
        <f>VLOOKUP(B17,RMS!B:E,4,FALSE)</f>
        <v>238961.68734513299</v>
      </c>
      <c r="K17" s="22">
        <f t="shared" si="1"/>
        <v>0.13913982303347439</v>
      </c>
      <c r="L17" s="22">
        <f t="shared" si="2"/>
        <v>-4.5132968807592988E-5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805661.10710000002</v>
      </c>
      <c r="F18" s="25">
        <f>RA!I22</f>
        <v>110360.0629</v>
      </c>
      <c r="G18" s="16">
        <f t="shared" si="0"/>
        <v>695301.0442</v>
      </c>
      <c r="H18" s="27">
        <f>RA!J22</f>
        <v>13.698075025272599</v>
      </c>
      <c r="I18" s="20">
        <f>VLOOKUP(B18,RMS!B:D,3,FALSE)</f>
        <v>805661.24625486694</v>
      </c>
      <c r="J18" s="21">
        <f>VLOOKUP(B18,RMS!B:E,4,FALSE)</f>
        <v>695301.04085663694</v>
      </c>
      <c r="K18" s="22">
        <f t="shared" si="1"/>
        <v>-0.13915486691985279</v>
      </c>
      <c r="L18" s="22">
        <f t="shared" si="2"/>
        <v>3.3433630596846342E-3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2134809.4951999998</v>
      </c>
      <c r="F19" s="25">
        <f>RA!I23</f>
        <v>212986.07310000001</v>
      </c>
      <c r="G19" s="16">
        <f t="shared" si="0"/>
        <v>1921823.4220999999</v>
      </c>
      <c r="H19" s="27">
        <f>RA!J23</f>
        <v>9.9768187081277002</v>
      </c>
      <c r="I19" s="20">
        <f>VLOOKUP(B19,RMS!B:D,3,FALSE)</f>
        <v>2134810.37270085</v>
      </c>
      <c r="J19" s="21">
        <f>VLOOKUP(B19,RMS!B:E,4,FALSE)</f>
        <v>1921823.45086239</v>
      </c>
      <c r="K19" s="22">
        <f t="shared" si="1"/>
        <v>-0.87750085024163127</v>
      </c>
      <c r="L19" s="22">
        <f t="shared" si="2"/>
        <v>-2.8762390138581395E-2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224703.3817</v>
      </c>
      <c r="F20" s="25">
        <f>RA!I24</f>
        <v>30981.277300000002</v>
      </c>
      <c r="G20" s="16">
        <f t="shared" si="0"/>
        <v>193722.10440000001</v>
      </c>
      <c r="H20" s="27">
        <f>RA!J24</f>
        <v>13.787632863203999</v>
      </c>
      <c r="I20" s="20">
        <f>VLOOKUP(B20,RMS!B:D,3,FALSE)</f>
        <v>224703.386932622</v>
      </c>
      <c r="J20" s="21">
        <f>VLOOKUP(B20,RMS!B:E,4,FALSE)</f>
        <v>193722.101958824</v>
      </c>
      <c r="K20" s="22">
        <f t="shared" si="1"/>
        <v>-5.2326220029499382E-3</v>
      </c>
      <c r="L20" s="22">
        <f t="shared" si="2"/>
        <v>2.4411760095972568E-3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211398.9301</v>
      </c>
      <c r="F21" s="25">
        <f>RA!I25</f>
        <v>20018.194899999999</v>
      </c>
      <c r="G21" s="16">
        <f t="shared" si="0"/>
        <v>191380.7352</v>
      </c>
      <c r="H21" s="27">
        <f>RA!J25</f>
        <v>9.4693927213967495</v>
      </c>
      <c r="I21" s="20">
        <f>VLOOKUP(B21,RMS!B:D,3,FALSE)</f>
        <v>211398.91568756499</v>
      </c>
      <c r="J21" s="21">
        <f>VLOOKUP(B21,RMS!B:E,4,FALSE)</f>
        <v>191380.73523942099</v>
      </c>
      <c r="K21" s="22">
        <f t="shared" si="1"/>
        <v>1.4412435004487634E-2</v>
      </c>
      <c r="L21" s="22">
        <f t="shared" si="2"/>
        <v>-3.9420992834493518E-5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481479.185</v>
      </c>
      <c r="F22" s="25">
        <f>RA!I26</f>
        <v>85650.476200000005</v>
      </c>
      <c r="G22" s="16">
        <f t="shared" si="0"/>
        <v>395828.70880000002</v>
      </c>
      <c r="H22" s="27">
        <f>RA!J26</f>
        <v>17.7890299037538</v>
      </c>
      <c r="I22" s="20">
        <f>VLOOKUP(B22,RMS!B:D,3,FALSE)</f>
        <v>481479.21493450599</v>
      </c>
      <c r="J22" s="21">
        <f>VLOOKUP(B22,RMS!B:E,4,FALSE)</f>
        <v>395828.708371602</v>
      </c>
      <c r="K22" s="22">
        <f t="shared" si="1"/>
        <v>-2.9934505990240723E-2</v>
      </c>
      <c r="L22" s="22">
        <f t="shared" si="2"/>
        <v>4.2839802335947752E-4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193306.55369999999</v>
      </c>
      <c r="F23" s="25">
        <f>RA!I27</f>
        <v>55197.830399999999</v>
      </c>
      <c r="G23" s="16">
        <f t="shared" si="0"/>
        <v>138108.72329999998</v>
      </c>
      <c r="H23" s="27">
        <f>RA!J27</f>
        <v>28.554557175368</v>
      </c>
      <c r="I23" s="20">
        <f>VLOOKUP(B23,RMS!B:D,3,FALSE)</f>
        <v>193306.53083178299</v>
      </c>
      <c r="J23" s="21">
        <f>VLOOKUP(B23,RMS!B:E,4,FALSE)</f>
        <v>138108.728492169</v>
      </c>
      <c r="K23" s="22">
        <f t="shared" si="1"/>
        <v>2.2868216998176649E-2</v>
      </c>
      <c r="L23" s="22">
        <f t="shared" si="2"/>
        <v>-5.1921690173912793E-3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769666.23490000004</v>
      </c>
      <c r="F24" s="25">
        <f>RA!I28</f>
        <v>41452.823700000001</v>
      </c>
      <c r="G24" s="16">
        <f t="shared" si="0"/>
        <v>728213.41120000009</v>
      </c>
      <c r="H24" s="27">
        <f>RA!J28</f>
        <v>5.3858181404288601</v>
      </c>
      <c r="I24" s="20">
        <f>VLOOKUP(B24,RMS!B:D,3,FALSE)</f>
        <v>769666.23554867296</v>
      </c>
      <c r="J24" s="21">
        <f>VLOOKUP(B24,RMS!B:E,4,FALSE)</f>
        <v>728213.43374121899</v>
      </c>
      <c r="K24" s="22">
        <f t="shared" si="1"/>
        <v>-6.4867292530834675E-4</v>
      </c>
      <c r="L24" s="22">
        <f t="shared" si="2"/>
        <v>-2.2541218902915716E-2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547212.11439999996</v>
      </c>
      <c r="F25" s="25">
        <f>RA!I29</f>
        <v>67794.743000000002</v>
      </c>
      <c r="G25" s="16">
        <f t="shared" si="0"/>
        <v>479417.37139999995</v>
      </c>
      <c r="H25" s="27">
        <f>RA!J29</f>
        <v>12.3891158868686</v>
      </c>
      <c r="I25" s="20">
        <f>VLOOKUP(B25,RMS!B:D,3,FALSE)</f>
        <v>547212.11452920397</v>
      </c>
      <c r="J25" s="21">
        <f>VLOOKUP(B25,RMS!B:E,4,FALSE)</f>
        <v>479417.381300668</v>
      </c>
      <c r="K25" s="22">
        <f t="shared" si="1"/>
        <v>-1.2920401059091091E-4</v>
      </c>
      <c r="L25" s="22">
        <f t="shared" si="2"/>
        <v>-9.9006680538877845E-3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764242.30559999996</v>
      </c>
      <c r="F26" s="25">
        <f>RA!I30</f>
        <v>91648.218099999998</v>
      </c>
      <c r="G26" s="16">
        <f t="shared" si="0"/>
        <v>672594.08749999991</v>
      </c>
      <c r="H26" s="27">
        <f>RA!J30</f>
        <v>11.992036743902499</v>
      </c>
      <c r="I26" s="20">
        <f>VLOOKUP(B26,RMS!B:D,3,FALSE)</f>
        <v>764242.32103716803</v>
      </c>
      <c r="J26" s="21">
        <f>VLOOKUP(B26,RMS!B:E,4,FALSE)</f>
        <v>672594.09647486196</v>
      </c>
      <c r="K26" s="22">
        <f t="shared" si="1"/>
        <v>-1.5437168069183826E-2</v>
      </c>
      <c r="L26" s="22">
        <f t="shared" si="2"/>
        <v>-8.9748620521277189E-3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632051.99860000005</v>
      </c>
      <c r="F27" s="25">
        <f>RA!I31</f>
        <v>45397.603600000002</v>
      </c>
      <c r="G27" s="16">
        <f t="shared" si="0"/>
        <v>586654.39500000002</v>
      </c>
      <c r="H27" s="27">
        <f>RA!J31</f>
        <v>7.1825741712004803</v>
      </c>
      <c r="I27" s="20">
        <f>VLOOKUP(B27,RMS!B:D,3,FALSE)</f>
        <v>632051.96330265503</v>
      </c>
      <c r="J27" s="21">
        <f>VLOOKUP(B27,RMS!B:E,4,FALSE)</f>
        <v>586654.35241238901</v>
      </c>
      <c r="K27" s="22">
        <f t="shared" si="1"/>
        <v>3.529734502080828E-2</v>
      </c>
      <c r="L27" s="22">
        <f t="shared" si="2"/>
        <v>4.258761100936681E-2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105773.1666</v>
      </c>
      <c r="F28" s="25">
        <f>RA!I32</f>
        <v>27600.006300000001</v>
      </c>
      <c r="G28" s="16">
        <f t="shared" si="0"/>
        <v>78173.160299999989</v>
      </c>
      <c r="H28" s="27">
        <f>RA!J32</f>
        <v>26.093580429878099</v>
      </c>
      <c r="I28" s="20">
        <f>VLOOKUP(B28,RMS!B:D,3,FALSE)</f>
        <v>105773.069025762</v>
      </c>
      <c r="J28" s="21">
        <f>VLOOKUP(B28,RMS!B:E,4,FALSE)</f>
        <v>78173.175995181096</v>
      </c>
      <c r="K28" s="22">
        <f t="shared" si="1"/>
        <v>9.7574237996013835E-2</v>
      </c>
      <c r="L28" s="22">
        <f t="shared" si="2"/>
        <v>-1.5695181107730605E-2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14.7865</v>
      </c>
      <c r="F29" s="25">
        <f>RA!I33</f>
        <v>3.016</v>
      </c>
      <c r="G29" s="16">
        <f t="shared" si="0"/>
        <v>11.7705</v>
      </c>
      <c r="H29" s="27">
        <f>RA!J33</f>
        <v>20.396983735163801</v>
      </c>
      <c r="I29" s="20">
        <f>VLOOKUP(B29,RMS!B:D,3,FALSE)</f>
        <v>14.7864</v>
      </c>
      <c r="J29" s="21">
        <f>VLOOKUP(B29,RMS!B:E,4,FALSE)</f>
        <v>11.7705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154299.71530000001</v>
      </c>
      <c r="F31" s="25">
        <f>RA!I35</f>
        <v>13367.3307</v>
      </c>
      <c r="G31" s="16">
        <f t="shared" si="0"/>
        <v>140932.38460000002</v>
      </c>
      <c r="H31" s="27">
        <f>RA!J35</f>
        <v>8.6632244745301907</v>
      </c>
      <c r="I31" s="20">
        <f>VLOOKUP(B31,RMS!B:D,3,FALSE)</f>
        <v>154299.71479999999</v>
      </c>
      <c r="J31" s="21">
        <f>VLOOKUP(B31,RMS!B:E,4,FALSE)</f>
        <v>140932.38010000001</v>
      </c>
      <c r="K31" s="22">
        <f t="shared" si="1"/>
        <v>5.0000002374872565E-4</v>
      </c>
      <c r="L31" s="22">
        <f t="shared" si="2"/>
        <v>4.5000000100117177E-3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218319.23130000001</v>
      </c>
      <c r="F35" s="25">
        <f>RA!I39</f>
        <v>12037.302900000001</v>
      </c>
      <c r="G35" s="16">
        <f t="shared" si="0"/>
        <v>206281.9284</v>
      </c>
      <c r="H35" s="27">
        <f>RA!J39</f>
        <v>5.5136246258851704</v>
      </c>
      <c r="I35" s="20">
        <f>VLOOKUP(B35,RMS!B:D,3,FALSE)</f>
        <v>218319.23076923101</v>
      </c>
      <c r="J35" s="21">
        <f>VLOOKUP(B35,RMS!B:E,4,FALSE)</f>
        <v>206281.92777777801</v>
      </c>
      <c r="K35" s="22">
        <f t="shared" si="1"/>
        <v>5.3076900076121092E-4</v>
      </c>
      <c r="L35" s="22">
        <f t="shared" si="2"/>
        <v>6.2222199630923569E-4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346747.80579999997</v>
      </c>
      <c r="F36" s="25">
        <f>RA!I40</f>
        <v>26186.368699999999</v>
      </c>
      <c r="G36" s="16">
        <f t="shared" si="0"/>
        <v>320561.43709999998</v>
      </c>
      <c r="H36" s="27">
        <f>RA!J40</f>
        <v>7.5519926188383701</v>
      </c>
      <c r="I36" s="20">
        <f>VLOOKUP(B36,RMS!B:D,3,FALSE)</f>
        <v>346747.79783589701</v>
      </c>
      <c r="J36" s="21">
        <f>VLOOKUP(B36,RMS!B:E,4,FALSE)</f>
        <v>320561.43802051299</v>
      </c>
      <c r="K36" s="22">
        <f t="shared" si="1"/>
        <v>7.9641029587946832E-3</v>
      </c>
      <c r="L36" s="22">
        <f t="shared" si="2"/>
        <v>-9.2051300453022122E-4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19969.820400000001</v>
      </c>
      <c r="F39" s="25">
        <f>RA!I43</f>
        <v>2578.9663999999998</v>
      </c>
      <c r="G39" s="16">
        <f t="shared" si="0"/>
        <v>17390.853999999999</v>
      </c>
      <c r="H39" s="27">
        <f>RA!J43</f>
        <v>12.914319449763299</v>
      </c>
      <c r="I39" s="20">
        <f>VLOOKUP(B39,RMS!B:D,3,FALSE)</f>
        <v>19969.820361546001</v>
      </c>
      <c r="J39" s="21">
        <f>VLOOKUP(B39,RMS!B:E,4,FALSE)</f>
        <v>17390.853717570499</v>
      </c>
      <c r="K39" s="22">
        <f t="shared" si="1"/>
        <v>3.8453999877674505E-5</v>
      </c>
      <c r="L39" s="22">
        <f t="shared" si="2"/>
        <v>2.8242950065759942E-4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12823660.681600001</v>
      </c>
      <c r="E7" s="44">
        <v>14941487</v>
      </c>
      <c r="F7" s="45">
        <v>85.825866472326396</v>
      </c>
      <c r="G7" s="44">
        <v>17260602.671999998</v>
      </c>
      <c r="H7" s="45">
        <v>-25.705602954394902</v>
      </c>
      <c r="I7" s="44">
        <v>1388859.7372000001</v>
      </c>
      <c r="J7" s="45">
        <v>10.8304467163016</v>
      </c>
      <c r="K7" s="44">
        <v>2229639.2603000002</v>
      </c>
      <c r="L7" s="45">
        <v>12.917505272958399</v>
      </c>
      <c r="M7" s="45">
        <v>-0.37709217722819999</v>
      </c>
      <c r="N7" s="44">
        <v>488547700.93059999</v>
      </c>
      <c r="O7" s="44">
        <v>5263073088.9509001</v>
      </c>
      <c r="P7" s="44">
        <v>794921</v>
      </c>
      <c r="Q7" s="44">
        <v>1155220</v>
      </c>
      <c r="R7" s="45">
        <v>-31.1887778951195</v>
      </c>
      <c r="S7" s="44">
        <v>16.131993847942098</v>
      </c>
      <c r="T7" s="44">
        <v>17.0458431187133</v>
      </c>
      <c r="U7" s="46">
        <v>-5.6648253116447203</v>
      </c>
    </row>
    <row r="8" spans="1:23" ht="12" thickBot="1">
      <c r="A8" s="70">
        <v>41575</v>
      </c>
      <c r="B8" s="60" t="s">
        <v>6</v>
      </c>
      <c r="C8" s="61"/>
      <c r="D8" s="47">
        <v>729328.17440000002</v>
      </c>
      <c r="E8" s="47">
        <v>440015</v>
      </c>
      <c r="F8" s="48">
        <v>165.75075267888599</v>
      </c>
      <c r="G8" s="47">
        <v>589686.28200000001</v>
      </c>
      <c r="H8" s="48">
        <v>23.680708990954599</v>
      </c>
      <c r="I8" s="47">
        <v>18032.463599999999</v>
      </c>
      <c r="J8" s="48">
        <v>2.47247593510766</v>
      </c>
      <c r="K8" s="47">
        <v>130608.1698</v>
      </c>
      <c r="L8" s="48">
        <v>22.148754988334598</v>
      </c>
      <c r="M8" s="48">
        <v>-0.86193464292767397</v>
      </c>
      <c r="N8" s="47">
        <v>17959427.832899999</v>
      </c>
      <c r="O8" s="47">
        <v>184473308.24790001</v>
      </c>
      <c r="P8" s="47">
        <v>24993</v>
      </c>
      <c r="Q8" s="47">
        <v>32041</v>
      </c>
      <c r="R8" s="48">
        <v>-21.996816578758501</v>
      </c>
      <c r="S8" s="47">
        <v>29.181297739367</v>
      </c>
      <c r="T8" s="47">
        <v>21.851358877688</v>
      </c>
      <c r="U8" s="49">
        <v>25.1186185314528</v>
      </c>
    </row>
    <row r="9" spans="1:23" ht="12" thickBot="1">
      <c r="A9" s="71"/>
      <c r="B9" s="60" t="s">
        <v>7</v>
      </c>
      <c r="C9" s="61"/>
      <c r="D9" s="47">
        <v>60747.900399999999</v>
      </c>
      <c r="E9" s="47">
        <v>68239</v>
      </c>
      <c r="F9" s="48">
        <v>89.022260584123401</v>
      </c>
      <c r="G9" s="47">
        <v>136010.5435</v>
      </c>
      <c r="H9" s="48">
        <v>-55.335888794533098</v>
      </c>
      <c r="I9" s="47">
        <v>13423.418600000001</v>
      </c>
      <c r="J9" s="48">
        <v>22.096926003388301</v>
      </c>
      <c r="K9" s="47">
        <v>29576.370500000001</v>
      </c>
      <c r="L9" s="48">
        <v>21.745645402850698</v>
      </c>
      <c r="M9" s="48">
        <v>-0.54614381774802301</v>
      </c>
      <c r="N9" s="47">
        <v>2891125.5444999998</v>
      </c>
      <c r="O9" s="47">
        <v>34780403.339500003</v>
      </c>
      <c r="P9" s="47">
        <v>4066</v>
      </c>
      <c r="Q9" s="47">
        <v>7550</v>
      </c>
      <c r="R9" s="48">
        <v>-46.145695364238399</v>
      </c>
      <c r="S9" s="47">
        <v>14.940457550418101</v>
      </c>
      <c r="T9" s="47">
        <v>15.1970081192053</v>
      </c>
      <c r="U9" s="49">
        <v>-1.71715335973774</v>
      </c>
    </row>
    <row r="10" spans="1:23" ht="12" thickBot="1">
      <c r="A10" s="71"/>
      <c r="B10" s="60" t="s">
        <v>8</v>
      </c>
      <c r="C10" s="61"/>
      <c r="D10" s="47">
        <v>84133.551000000007</v>
      </c>
      <c r="E10" s="47">
        <v>74608</v>
      </c>
      <c r="F10" s="48">
        <v>112.767465955394</v>
      </c>
      <c r="G10" s="47">
        <v>148458.7053</v>
      </c>
      <c r="H10" s="48">
        <v>-43.328651000972997</v>
      </c>
      <c r="I10" s="47">
        <v>22763.8845</v>
      </c>
      <c r="J10" s="48">
        <v>27.056845015373199</v>
      </c>
      <c r="K10" s="47">
        <v>34853.277800000003</v>
      </c>
      <c r="L10" s="48">
        <v>23.476749126681199</v>
      </c>
      <c r="M10" s="48">
        <v>-0.34686531836038698</v>
      </c>
      <c r="N10" s="47">
        <v>3743467.9533000002</v>
      </c>
      <c r="O10" s="47">
        <v>47324659.620899998</v>
      </c>
      <c r="P10" s="47">
        <v>69934</v>
      </c>
      <c r="Q10" s="47">
        <v>107438</v>
      </c>
      <c r="R10" s="48">
        <v>-34.907574601165301</v>
      </c>
      <c r="S10" s="47">
        <v>1.20304216833014</v>
      </c>
      <c r="T10" s="47">
        <v>1.8823842727898901</v>
      </c>
      <c r="U10" s="49">
        <v>-56.4686859981555</v>
      </c>
    </row>
    <row r="11" spans="1:23" ht="12" thickBot="1">
      <c r="A11" s="71"/>
      <c r="B11" s="60" t="s">
        <v>9</v>
      </c>
      <c r="C11" s="61"/>
      <c r="D11" s="47">
        <v>36829.825100000002</v>
      </c>
      <c r="E11" s="47">
        <v>43157</v>
      </c>
      <c r="F11" s="48">
        <v>85.339168848622506</v>
      </c>
      <c r="G11" s="47">
        <v>48092.713199999998</v>
      </c>
      <c r="H11" s="48">
        <v>-23.419115601072001</v>
      </c>
      <c r="I11" s="47">
        <v>9375.9606000000003</v>
      </c>
      <c r="J11" s="48">
        <v>25.457521382581898</v>
      </c>
      <c r="K11" s="47">
        <v>11060.138999999999</v>
      </c>
      <c r="L11" s="48">
        <v>22.997535934404301</v>
      </c>
      <c r="M11" s="48">
        <v>-0.15227461427021799</v>
      </c>
      <c r="N11" s="47">
        <v>1311430.2084999999</v>
      </c>
      <c r="O11" s="47">
        <v>16704765.236099999</v>
      </c>
      <c r="P11" s="47">
        <v>1877</v>
      </c>
      <c r="Q11" s="47">
        <v>2708</v>
      </c>
      <c r="R11" s="48">
        <v>-30.6868537666174</v>
      </c>
      <c r="S11" s="47">
        <v>19.621643633457602</v>
      </c>
      <c r="T11" s="47">
        <v>19.7750375553914</v>
      </c>
      <c r="U11" s="49">
        <v>-0.78175878024930501</v>
      </c>
    </row>
    <row r="12" spans="1:23" ht="12" thickBot="1">
      <c r="A12" s="71"/>
      <c r="B12" s="60" t="s">
        <v>10</v>
      </c>
      <c r="C12" s="61"/>
      <c r="D12" s="47">
        <v>204014.9601</v>
      </c>
      <c r="E12" s="47">
        <v>147393</v>
      </c>
      <c r="F12" s="48">
        <v>138.41563717408599</v>
      </c>
      <c r="G12" s="47">
        <v>320618.8823</v>
      </c>
      <c r="H12" s="48">
        <v>-36.368388961850002</v>
      </c>
      <c r="I12" s="47">
        <v>6331.8743000000004</v>
      </c>
      <c r="J12" s="48">
        <v>3.1036323497533602</v>
      </c>
      <c r="K12" s="47">
        <v>10916.848099999999</v>
      </c>
      <c r="L12" s="48">
        <v>3.4049298724038399</v>
      </c>
      <c r="M12" s="48">
        <v>-0.41999061982001901</v>
      </c>
      <c r="N12" s="47">
        <v>6799635.0899999999</v>
      </c>
      <c r="O12" s="47">
        <v>62645853.555799998</v>
      </c>
      <c r="P12" s="47">
        <v>1365</v>
      </c>
      <c r="Q12" s="47">
        <v>2278</v>
      </c>
      <c r="R12" s="48">
        <v>-40.0790166812994</v>
      </c>
      <c r="S12" s="47">
        <v>149.461509230769</v>
      </c>
      <c r="T12" s="47">
        <v>109.45302054433699</v>
      </c>
      <c r="U12" s="49">
        <v>26.7684227814526</v>
      </c>
    </row>
    <row r="13" spans="1:23" ht="12" thickBot="1">
      <c r="A13" s="71"/>
      <c r="B13" s="60" t="s">
        <v>11</v>
      </c>
      <c r="C13" s="61"/>
      <c r="D13" s="47">
        <v>262578.52539999998</v>
      </c>
      <c r="E13" s="47">
        <v>264714</v>
      </c>
      <c r="F13" s="48">
        <v>99.193289890221095</v>
      </c>
      <c r="G13" s="47">
        <v>316458.83929999999</v>
      </c>
      <c r="H13" s="48">
        <v>-17.026010086866901</v>
      </c>
      <c r="I13" s="47">
        <v>63803.845500000003</v>
      </c>
      <c r="J13" s="48">
        <v>24.298957960406</v>
      </c>
      <c r="K13" s="47">
        <v>78855.223499999993</v>
      </c>
      <c r="L13" s="48">
        <v>24.9180031357083</v>
      </c>
      <c r="M13" s="48">
        <v>-0.19087356971348901</v>
      </c>
      <c r="N13" s="47">
        <v>9249134.5499000009</v>
      </c>
      <c r="O13" s="47">
        <v>95689236.0035</v>
      </c>
      <c r="P13" s="47">
        <v>9309</v>
      </c>
      <c r="Q13" s="47">
        <v>14056</v>
      </c>
      <c r="R13" s="48">
        <v>-33.7720546385885</v>
      </c>
      <c r="S13" s="47">
        <v>28.2069529917284</v>
      </c>
      <c r="T13" s="47">
        <v>28.0428146698919</v>
      </c>
      <c r="U13" s="49">
        <v>0.58190731159336495</v>
      </c>
    </row>
    <row r="14" spans="1:23" ht="12" thickBot="1">
      <c r="A14" s="71"/>
      <c r="B14" s="60" t="s">
        <v>12</v>
      </c>
      <c r="C14" s="61"/>
      <c r="D14" s="47">
        <v>137831.83240000001</v>
      </c>
      <c r="E14" s="47">
        <v>182747</v>
      </c>
      <c r="F14" s="48">
        <v>75.422213442628404</v>
      </c>
      <c r="G14" s="47">
        <v>158765.78640000001</v>
      </c>
      <c r="H14" s="48">
        <v>-13.1854314929403</v>
      </c>
      <c r="I14" s="47">
        <v>26539.5301</v>
      </c>
      <c r="J14" s="48">
        <v>19.255007814871099</v>
      </c>
      <c r="K14" s="47">
        <v>26055.592000000001</v>
      </c>
      <c r="L14" s="48">
        <v>16.411339363982801</v>
      </c>
      <c r="M14" s="48">
        <v>1.8573291291942001E-2</v>
      </c>
      <c r="N14" s="47">
        <v>5056070.7183999997</v>
      </c>
      <c r="O14" s="47">
        <v>49892054.461800002</v>
      </c>
      <c r="P14" s="47">
        <v>1931</v>
      </c>
      <c r="Q14" s="47">
        <v>2856</v>
      </c>
      <c r="R14" s="48">
        <v>-32.387955182072801</v>
      </c>
      <c r="S14" s="47">
        <v>71.378473537027503</v>
      </c>
      <c r="T14" s="47">
        <v>71.699658928571395</v>
      </c>
      <c r="U14" s="49">
        <v>-0.44997514744744899</v>
      </c>
    </row>
    <row r="15" spans="1:23" ht="12" thickBot="1">
      <c r="A15" s="71"/>
      <c r="B15" s="60" t="s">
        <v>13</v>
      </c>
      <c r="C15" s="61"/>
      <c r="D15" s="47">
        <v>73054.527000000002</v>
      </c>
      <c r="E15" s="47">
        <v>112563</v>
      </c>
      <c r="F15" s="48">
        <v>64.901012766184294</v>
      </c>
      <c r="G15" s="47">
        <v>104796.63</v>
      </c>
      <c r="H15" s="48">
        <v>-30.2892402169803</v>
      </c>
      <c r="I15" s="47">
        <v>18215.167399999998</v>
      </c>
      <c r="J15" s="48">
        <v>24.9336600317733</v>
      </c>
      <c r="K15" s="47">
        <v>24613.481400000001</v>
      </c>
      <c r="L15" s="48">
        <v>23.4869016303291</v>
      </c>
      <c r="M15" s="48">
        <v>-0.25995160522070698</v>
      </c>
      <c r="N15" s="47">
        <v>3441569.2831999999</v>
      </c>
      <c r="O15" s="47">
        <v>31261993.717300002</v>
      </c>
      <c r="P15" s="47">
        <v>2593</v>
      </c>
      <c r="Q15" s="47">
        <v>3869</v>
      </c>
      <c r="R15" s="48">
        <v>-32.980098216593397</v>
      </c>
      <c r="S15" s="47">
        <v>28.173747396837602</v>
      </c>
      <c r="T15" s="47">
        <v>30.8791253295425</v>
      </c>
      <c r="U15" s="49">
        <v>-9.6024781318531396</v>
      </c>
    </row>
    <row r="16" spans="1:23" ht="12" thickBot="1">
      <c r="A16" s="71"/>
      <c r="B16" s="60" t="s">
        <v>14</v>
      </c>
      <c r="C16" s="61"/>
      <c r="D16" s="47">
        <v>601106.80489999999</v>
      </c>
      <c r="E16" s="47">
        <v>494601</v>
      </c>
      <c r="F16" s="48">
        <v>121.53368167472399</v>
      </c>
      <c r="G16" s="47">
        <v>828935.50910000002</v>
      </c>
      <c r="H16" s="48">
        <v>-27.484490855912298</v>
      </c>
      <c r="I16" s="47">
        <v>22306.514599999999</v>
      </c>
      <c r="J16" s="48">
        <v>3.7109070165510598</v>
      </c>
      <c r="K16" s="47">
        <v>62217.49</v>
      </c>
      <c r="L16" s="48">
        <v>7.5057093485537099</v>
      </c>
      <c r="M16" s="48">
        <v>-0.64147517683532396</v>
      </c>
      <c r="N16" s="47">
        <v>24548010.541099999</v>
      </c>
      <c r="O16" s="47">
        <v>262153167.18450001</v>
      </c>
      <c r="P16" s="47">
        <v>34377</v>
      </c>
      <c r="Q16" s="47">
        <v>59780</v>
      </c>
      <c r="R16" s="48">
        <v>-42.494145199063198</v>
      </c>
      <c r="S16" s="47">
        <v>17.485726063938099</v>
      </c>
      <c r="T16" s="47">
        <v>15.2966448059552</v>
      </c>
      <c r="U16" s="49">
        <v>12.5192471275048</v>
      </c>
    </row>
    <row r="17" spans="1:21" ht="12" thickBot="1">
      <c r="A17" s="71"/>
      <c r="B17" s="60" t="s">
        <v>15</v>
      </c>
      <c r="C17" s="61"/>
      <c r="D17" s="47">
        <v>359294.08270000003</v>
      </c>
      <c r="E17" s="47">
        <v>457743</v>
      </c>
      <c r="F17" s="48">
        <v>78.492534610032294</v>
      </c>
      <c r="G17" s="47">
        <v>392013.83059999999</v>
      </c>
      <c r="H17" s="48">
        <v>-8.3465799790585091</v>
      </c>
      <c r="I17" s="47">
        <v>47750.337500000001</v>
      </c>
      <c r="J17" s="48">
        <v>13.2900428365446</v>
      </c>
      <c r="K17" s="47">
        <v>53718.5072</v>
      </c>
      <c r="L17" s="48">
        <v>13.703217337454801</v>
      </c>
      <c r="M17" s="48">
        <v>-0.11110081070905101</v>
      </c>
      <c r="N17" s="47">
        <v>17030609.7203</v>
      </c>
      <c r="O17" s="47">
        <v>246660564.96689999</v>
      </c>
      <c r="P17" s="47">
        <v>8742</v>
      </c>
      <c r="Q17" s="47">
        <v>11079</v>
      </c>
      <c r="R17" s="48">
        <v>-21.093961548876301</v>
      </c>
      <c r="S17" s="47">
        <v>41.099757801418399</v>
      </c>
      <c r="T17" s="47">
        <v>35.689237259680503</v>
      </c>
      <c r="U17" s="49">
        <v>13.1643611329292</v>
      </c>
    </row>
    <row r="18" spans="1:21" ht="12" thickBot="1">
      <c r="A18" s="71"/>
      <c r="B18" s="60" t="s">
        <v>16</v>
      </c>
      <c r="C18" s="61"/>
      <c r="D18" s="47">
        <v>1138618.1458999999</v>
      </c>
      <c r="E18" s="47">
        <v>1242809</v>
      </c>
      <c r="F18" s="48">
        <v>91.616503090981794</v>
      </c>
      <c r="G18" s="47">
        <v>1867695.0748999999</v>
      </c>
      <c r="H18" s="48">
        <v>-39.036186302468899</v>
      </c>
      <c r="I18" s="47">
        <v>175706.62849999999</v>
      </c>
      <c r="J18" s="48">
        <v>15.4315675657106</v>
      </c>
      <c r="K18" s="47">
        <v>314283.03379999998</v>
      </c>
      <c r="L18" s="48">
        <v>16.827320370635299</v>
      </c>
      <c r="M18" s="48">
        <v>-0.440928686555144</v>
      </c>
      <c r="N18" s="47">
        <v>48128550.242200002</v>
      </c>
      <c r="O18" s="47">
        <v>608028662.5115</v>
      </c>
      <c r="P18" s="47">
        <v>64943</v>
      </c>
      <c r="Q18" s="47">
        <v>111125</v>
      </c>
      <c r="R18" s="48">
        <v>-41.558605174353197</v>
      </c>
      <c r="S18" s="47">
        <v>17.532576965954799</v>
      </c>
      <c r="T18" s="47">
        <v>18.152248817997702</v>
      </c>
      <c r="U18" s="49">
        <v>-3.5344025766793101</v>
      </c>
    </row>
    <row r="19" spans="1:21" ht="12" thickBot="1">
      <c r="A19" s="71"/>
      <c r="B19" s="60" t="s">
        <v>17</v>
      </c>
      <c r="C19" s="61"/>
      <c r="D19" s="47">
        <v>484415.23310000001</v>
      </c>
      <c r="E19" s="47">
        <v>773959</v>
      </c>
      <c r="F19" s="48">
        <v>62.589262880850299</v>
      </c>
      <c r="G19" s="47">
        <v>722744.92660000001</v>
      </c>
      <c r="H19" s="48">
        <v>-32.975630091403303</v>
      </c>
      <c r="I19" s="47">
        <v>47585.335500000001</v>
      </c>
      <c r="J19" s="48">
        <v>9.8232533265890805</v>
      </c>
      <c r="K19" s="47">
        <v>88783.249400000001</v>
      </c>
      <c r="L19" s="48">
        <v>12.284174697380699</v>
      </c>
      <c r="M19" s="48">
        <v>-0.46402800278675099</v>
      </c>
      <c r="N19" s="47">
        <v>20625050.186500002</v>
      </c>
      <c r="O19" s="47">
        <v>207246138.40020001</v>
      </c>
      <c r="P19" s="47">
        <v>12590</v>
      </c>
      <c r="Q19" s="47">
        <v>22370</v>
      </c>
      <c r="R19" s="48">
        <v>-43.719266875279402</v>
      </c>
      <c r="S19" s="47">
        <v>38.4761900794281</v>
      </c>
      <c r="T19" s="47">
        <v>43.422776455073802</v>
      </c>
      <c r="U19" s="49">
        <v>-12.856227098977801</v>
      </c>
    </row>
    <row r="20" spans="1:21" ht="12" thickBot="1">
      <c r="A20" s="71"/>
      <c r="B20" s="60" t="s">
        <v>18</v>
      </c>
      <c r="C20" s="61"/>
      <c r="D20" s="47">
        <v>763779.45440000005</v>
      </c>
      <c r="E20" s="47">
        <v>1003276</v>
      </c>
      <c r="F20" s="48">
        <v>76.128548315717694</v>
      </c>
      <c r="G20" s="47">
        <v>1180644.277</v>
      </c>
      <c r="H20" s="48">
        <v>-35.308249124727702</v>
      </c>
      <c r="I20" s="47">
        <v>34454.337</v>
      </c>
      <c r="J20" s="48">
        <v>4.5110321836381697</v>
      </c>
      <c r="K20" s="47">
        <v>62945.694000000003</v>
      </c>
      <c r="L20" s="48">
        <v>5.3314698784585701</v>
      </c>
      <c r="M20" s="48">
        <v>-0.45263393235445198</v>
      </c>
      <c r="N20" s="47">
        <v>31684741.430399999</v>
      </c>
      <c r="O20" s="47">
        <v>312874908.51590002</v>
      </c>
      <c r="P20" s="47">
        <v>38304</v>
      </c>
      <c r="Q20" s="47">
        <v>43088</v>
      </c>
      <c r="R20" s="48">
        <v>-11.1028592647605</v>
      </c>
      <c r="S20" s="47">
        <v>19.939939807853001</v>
      </c>
      <c r="T20" s="47">
        <v>39.898746509468999</v>
      </c>
      <c r="U20" s="49">
        <v>-100.094618609408</v>
      </c>
    </row>
    <row r="21" spans="1:21" ht="12" thickBot="1">
      <c r="A21" s="71"/>
      <c r="B21" s="60" t="s">
        <v>19</v>
      </c>
      <c r="C21" s="61"/>
      <c r="D21" s="47">
        <v>278271.83260000002</v>
      </c>
      <c r="E21" s="47">
        <v>308771</v>
      </c>
      <c r="F21" s="48">
        <v>90.122398994724193</v>
      </c>
      <c r="G21" s="47">
        <v>371942.78639999998</v>
      </c>
      <c r="H21" s="48">
        <v>-25.184237260421899</v>
      </c>
      <c r="I21" s="47">
        <v>39310.145299999996</v>
      </c>
      <c r="J21" s="48">
        <v>14.126526904541601</v>
      </c>
      <c r="K21" s="47">
        <v>49889.097600000001</v>
      </c>
      <c r="L21" s="48">
        <v>13.4131106783578</v>
      </c>
      <c r="M21" s="48">
        <v>-0.212049381706996</v>
      </c>
      <c r="N21" s="47">
        <v>10060761.2973</v>
      </c>
      <c r="O21" s="47">
        <v>119998416.7369</v>
      </c>
      <c r="P21" s="47">
        <v>26329</v>
      </c>
      <c r="Q21" s="47">
        <v>41209</v>
      </c>
      <c r="R21" s="48">
        <v>-36.108617049673597</v>
      </c>
      <c r="S21" s="47">
        <v>10.5690239887576</v>
      </c>
      <c r="T21" s="47">
        <v>10.599091307724001</v>
      </c>
      <c r="U21" s="49">
        <v>-0.28448529399102301</v>
      </c>
    </row>
    <row r="22" spans="1:21" ht="12" thickBot="1">
      <c r="A22" s="71"/>
      <c r="B22" s="60" t="s">
        <v>20</v>
      </c>
      <c r="C22" s="61"/>
      <c r="D22" s="47">
        <v>805661.10710000002</v>
      </c>
      <c r="E22" s="47">
        <v>723913</v>
      </c>
      <c r="F22" s="48">
        <v>111.292531989341</v>
      </c>
      <c r="G22" s="47">
        <v>921125.08970000001</v>
      </c>
      <c r="H22" s="48">
        <v>-12.535103417669999</v>
      </c>
      <c r="I22" s="47">
        <v>110360.0629</v>
      </c>
      <c r="J22" s="48">
        <v>13.698075025272599</v>
      </c>
      <c r="K22" s="47">
        <v>130257.73020000001</v>
      </c>
      <c r="L22" s="48">
        <v>14.1411553823188</v>
      </c>
      <c r="M22" s="48">
        <v>-0.15275613408470101</v>
      </c>
      <c r="N22" s="47">
        <v>30883933.2137</v>
      </c>
      <c r="O22" s="47">
        <v>343210260.3233</v>
      </c>
      <c r="P22" s="47">
        <v>53322</v>
      </c>
      <c r="Q22" s="47">
        <v>87504</v>
      </c>
      <c r="R22" s="48">
        <v>-39.063357103675301</v>
      </c>
      <c r="S22" s="47">
        <v>15.109356496380499</v>
      </c>
      <c r="T22" s="47">
        <v>15.0664480263759</v>
      </c>
      <c r="U22" s="49">
        <v>0.28398608514413898</v>
      </c>
    </row>
    <row r="23" spans="1:21" ht="12" thickBot="1">
      <c r="A23" s="71"/>
      <c r="B23" s="60" t="s">
        <v>21</v>
      </c>
      <c r="C23" s="61"/>
      <c r="D23" s="47">
        <v>2134809.4951999998</v>
      </c>
      <c r="E23" s="47">
        <v>1760600</v>
      </c>
      <c r="F23" s="48">
        <v>121.25465723049</v>
      </c>
      <c r="G23" s="47">
        <v>2614472.7387999999</v>
      </c>
      <c r="H23" s="48">
        <v>-18.346461849900798</v>
      </c>
      <c r="I23" s="47">
        <v>212986.07310000001</v>
      </c>
      <c r="J23" s="48">
        <v>9.9768187081277002</v>
      </c>
      <c r="K23" s="47">
        <v>303496.20510000002</v>
      </c>
      <c r="L23" s="48">
        <v>11.6083140051902</v>
      </c>
      <c r="M23" s="48">
        <v>-0.29822492169276898</v>
      </c>
      <c r="N23" s="47">
        <v>79977077.282499999</v>
      </c>
      <c r="O23" s="47">
        <v>761147789.83290005</v>
      </c>
      <c r="P23" s="47">
        <v>76229</v>
      </c>
      <c r="Q23" s="47">
        <v>110150</v>
      </c>
      <c r="R23" s="48">
        <v>-30.795279164775302</v>
      </c>
      <c r="S23" s="47">
        <v>28.005214487924501</v>
      </c>
      <c r="T23" s="47">
        <v>27.9902925574217</v>
      </c>
      <c r="U23" s="49">
        <v>5.3282686012926003E-2</v>
      </c>
    </row>
    <row r="24" spans="1:21" ht="12" thickBot="1">
      <c r="A24" s="71"/>
      <c r="B24" s="60" t="s">
        <v>22</v>
      </c>
      <c r="C24" s="61"/>
      <c r="D24" s="47">
        <v>224703.3817</v>
      </c>
      <c r="E24" s="47">
        <v>293223</v>
      </c>
      <c r="F24" s="48">
        <v>76.632249755305693</v>
      </c>
      <c r="G24" s="47">
        <v>335194.6556</v>
      </c>
      <c r="H24" s="48">
        <v>-32.963316107239301</v>
      </c>
      <c r="I24" s="47">
        <v>30981.277300000002</v>
      </c>
      <c r="J24" s="48">
        <v>13.787632863203999</v>
      </c>
      <c r="K24" s="47">
        <v>45015.415999999997</v>
      </c>
      <c r="L24" s="48">
        <v>13.429634168666</v>
      </c>
      <c r="M24" s="48">
        <v>-0.31176294583171199</v>
      </c>
      <c r="N24" s="47">
        <v>8587325.3585000001</v>
      </c>
      <c r="O24" s="47">
        <v>92826381.742300004</v>
      </c>
      <c r="P24" s="47">
        <v>26887</v>
      </c>
      <c r="Q24" s="47">
        <v>39339</v>
      </c>
      <c r="R24" s="48">
        <v>-31.653066931035401</v>
      </c>
      <c r="S24" s="47">
        <v>8.3573244207237707</v>
      </c>
      <c r="T24" s="47">
        <v>8.8441099443300502</v>
      </c>
      <c r="U24" s="49">
        <v>-5.8246574992254301</v>
      </c>
    </row>
    <row r="25" spans="1:21" ht="12" thickBot="1">
      <c r="A25" s="71"/>
      <c r="B25" s="60" t="s">
        <v>23</v>
      </c>
      <c r="C25" s="61"/>
      <c r="D25" s="47">
        <v>211398.9301</v>
      </c>
      <c r="E25" s="47">
        <v>224687</v>
      </c>
      <c r="F25" s="48">
        <v>94.085964074467995</v>
      </c>
      <c r="G25" s="47">
        <v>348266.11820000003</v>
      </c>
      <c r="H25" s="48">
        <v>-39.299599055857897</v>
      </c>
      <c r="I25" s="47">
        <v>20018.194899999999</v>
      </c>
      <c r="J25" s="48">
        <v>9.4693927213967495</v>
      </c>
      <c r="K25" s="47">
        <v>24969.795999999998</v>
      </c>
      <c r="L25" s="48">
        <v>7.1697459773162597</v>
      </c>
      <c r="M25" s="48">
        <v>-0.198303626509404</v>
      </c>
      <c r="N25" s="47">
        <v>7261452.9797</v>
      </c>
      <c r="O25" s="47">
        <v>77819089.482999995</v>
      </c>
      <c r="P25" s="47">
        <v>14499</v>
      </c>
      <c r="Q25" s="47">
        <v>20626</v>
      </c>
      <c r="R25" s="48">
        <v>-29.7052264132648</v>
      </c>
      <c r="S25" s="47">
        <v>14.5802420925581</v>
      </c>
      <c r="T25" s="47">
        <v>14.6862287307282</v>
      </c>
      <c r="U25" s="49">
        <v>-0.72691960460789895</v>
      </c>
    </row>
    <row r="26" spans="1:21" ht="12" thickBot="1">
      <c r="A26" s="71"/>
      <c r="B26" s="60" t="s">
        <v>24</v>
      </c>
      <c r="C26" s="61"/>
      <c r="D26" s="47">
        <v>481479.185</v>
      </c>
      <c r="E26" s="47">
        <v>466832</v>
      </c>
      <c r="F26" s="48">
        <v>103.13757090345101</v>
      </c>
      <c r="G26" s="47">
        <v>478751.85080000001</v>
      </c>
      <c r="H26" s="48">
        <v>0.56967595956915995</v>
      </c>
      <c r="I26" s="47">
        <v>85650.476200000005</v>
      </c>
      <c r="J26" s="48">
        <v>17.7890299037538</v>
      </c>
      <c r="K26" s="47">
        <v>100128.44379999999</v>
      </c>
      <c r="L26" s="48">
        <v>20.914476598405699</v>
      </c>
      <c r="M26" s="48">
        <v>-0.144593954030872</v>
      </c>
      <c r="N26" s="47">
        <v>13672373.065099999</v>
      </c>
      <c r="O26" s="47">
        <v>166750926.01120001</v>
      </c>
      <c r="P26" s="47">
        <v>35325</v>
      </c>
      <c r="Q26" s="47">
        <v>45674</v>
      </c>
      <c r="R26" s="48">
        <v>-22.6584052195998</v>
      </c>
      <c r="S26" s="47">
        <v>13.629984005661701</v>
      </c>
      <c r="T26" s="47">
        <v>11.6256362613303</v>
      </c>
      <c r="U26" s="49">
        <v>14.705429907319299</v>
      </c>
    </row>
    <row r="27" spans="1:21" ht="12" thickBot="1">
      <c r="A27" s="71"/>
      <c r="B27" s="60" t="s">
        <v>25</v>
      </c>
      <c r="C27" s="61"/>
      <c r="D27" s="47">
        <v>193306.55369999999</v>
      </c>
      <c r="E27" s="47">
        <v>234234</v>
      </c>
      <c r="F27" s="48">
        <v>82.527111222111202</v>
      </c>
      <c r="G27" s="47">
        <v>278319.16710000002</v>
      </c>
      <c r="H27" s="48">
        <v>-30.545008554676699</v>
      </c>
      <c r="I27" s="47">
        <v>55197.830399999999</v>
      </c>
      <c r="J27" s="48">
        <v>28.554557175368</v>
      </c>
      <c r="K27" s="47">
        <v>79435.668399999995</v>
      </c>
      <c r="L27" s="48">
        <v>28.5412137538694</v>
      </c>
      <c r="M27" s="48">
        <v>-0.30512537362875602</v>
      </c>
      <c r="N27" s="47">
        <v>6776976.3530999999</v>
      </c>
      <c r="O27" s="47">
        <v>77925417.791299999</v>
      </c>
      <c r="P27" s="47">
        <v>30391</v>
      </c>
      <c r="Q27" s="47">
        <v>43805</v>
      </c>
      <c r="R27" s="48">
        <v>-30.622075105581601</v>
      </c>
      <c r="S27" s="47">
        <v>6.36065130137212</v>
      </c>
      <c r="T27" s="47">
        <v>6.5217108320967903</v>
      </c>
      <c r="U27" s="49">
        <v>-2.5321232542637899</v>
      </c>
    </row>
    <row r="28" spans="1:21" ht="12" thickBot="1">
      <c r="A28" s="71"/>
      <c r="B28" s="60" t="s">
        <v>26</v>
      </c>
      <c r="C28" s="61"/>
      <c r="D28" s="47">
        <v>769666.23490000004</v>
      </c>
      <c r="E28" s="47">
        <v>953094</v>
      </c>
      <c r="F28" s="48">
        <v>80.754493775010701</v>
      </c>
      <c r="G28" s="47">
        <v>1057961.6684999999</v>
      </c>
      <c r="H28" s="48">
        <v>-27.250083078033601</v>
      </c>
      <c r="I28" s="47">
        <v>41452.823700000001</v>
      </c>
      <c r="J28" s="48">
        <v>5.3858181404288601</v>
      </c>
      <c r="K28" s="47">
        <v>96229.928199999995</v>
      </c>
      <c r="L28" s="48">
        <v>9.0957858933052602</v>
      </c>
      <c r="M28" s="48">
        <v>-0.569231480523956</v>
      </c>
      <c r="N28" s="47">
        <v>25908801.6063</v>
      </c>
      <c r="O28" s="47">
        <v>269846572.92680001</v>
      </c>
      <c r="P28" s="47">
        <v>42040</v>
      </c>
      <c r="Q28" s="47">
        <v>52825</v>
      </c>
      <c r="R28" s="48">
        <v>-20.4164694746806</v>
      </c>
      <c r="S28" s="47">
        <v>18.307950401998099</v>
      </c>
      <c r="T28" s="47">
        <v>20.2663854746806</v>
      </c>
      <c r="U28" s="49">
        <v>-10.697183626129499</v>
      </c>
    </row>
    <row r="29" spans="1:21" ht="12" thickBot="1">
      <c r="A29" s="71"/>
      <c r="B29" s="60" t="s">
        <v>27</v>
      </c>
      <c r="C29" s="61"/>
      <c r="D29" s="47">
        <v>547212.11439999996</v>
      </c>
      <c r="E29" s="47">
        <v>644004</v>
      </c>
      <c r="F29" s="48">
        <v>84.970297451568598</v>
      </c>
      <c r="G29" s="47">
        <v>536083.00829999999</v>
      </c>
      <c r="H29" s="48">
        <v>2.0760042619690799</v>
      </c>
      <c r="I29" s="47">
        <v>67794.743000000002</v>
      </c>
      <c r="J29" s="48">
        <v>12.3891158868686</v>
      </c>
      <c r="K29" s="47">
        <v>107249.33010000001</v>
      </c>
      <c r="L29" s="48">
        <v>20.006105106763901</v>
      </c>
      <c r="M29" s="48">
        <v>-0.36787723581314902</v>
      </c>
      <c r="N29" s="47">
        <v>17308890.151900001</v>
      </c>
      <c r="O29" s="47">
        <v>190907986.3123</v>
      </c>
      <c r="P29" s="47">
        <v>86610</v>
      </c>
      <c r="Q29" s="47">
        <v>98539</v>
      </c>
      <c r="R29" s="48">
        <v>-12.1058667126721</v>
      </c>
      <c r="S29" s="47">
        <v>6.3181170118923902</v>
      </c>
      <c r="T29" s="47">
        <v>7.1485366271222599</v>
      </c>
      <c r="U29" s="49">
        <v>-13.143466853602</v>
      </c>
    </row>
    <row r="30" spans="1:21" ht="12" thickBot="1">
      <c r="A30" s="71"/>
      <c r="B30" s="60" t="s">
        <v>28</v>
      </c>
      <c r="C30" s="61"/>
      <c r="D30" s="47">
        <v>764242.30559999996</v>
      </c>
      <c r="E30" s="47">
        <v>816436</v>
      </c>
      <c r="F30" s="48">
        <v>93.607129719904606</v>
      </c>
      <c r="G30" s="47">
        <v>1212546.8554</v>
      </c>
      <c r="H30" s="48">
        <v>-36.972142379777303</v>
      </c>
      <c r="I30" s="47">
        <v>91648.218099999998</v>
      </c>
      <c r="J30" s="48">
        <v>11.992036743902499</v>
      </c>
      <c r="K30" s="47">
        <v>171279.0698</v>
      </c>
      <c r="L30" s="48">
        <v>14.125562986471</v>
      </c>
      <c r="M30" s="48">
        <v>-0.46491875389668902</v>
      </c>
      <c r="N30" s="47">
        <v>29965889.846500002</v>
      </c>
      <c r="O30" s="47">
        <v>349194571.72579998</v>
      </c>
      <c r="P30" s="47">
        <v>62943</v>
      </c>
      <c r="Q30" s="47">
        <v>89331</v>
      </c>
      <c r="R30" s="48">
        <v>-29.539577526278698</v>
      </c>
      <c r="S30" s="47">
        <v>12.141815699919</v>
      </c>
      <c r="T30" s="47">
        <v>12.869485183195099</v>
      </c>
      <c r="U30" s="49">
        <v>-5.9930862175824604</v>
      </c>
    </row>
    <row r="31" spans="1:21" ht="12" thickBot="1">
      <c r="A31" s="71"/>
      <c r="B31" s="60" t="s">
        <v>29</v>
      </c>
      <c r="C31" s="61"/>
      <c r="D31" s="47">
        <v>632051.99860000005</v>
      </c>
      <c r="E31" s="47">
        <v>767627</v>
      </c>
      <c r="F31" s="48">
        <v>82.338427204879494</v>
      </c>
      <c r="G31" s="47">
        <v>876977.50840000005</v>
      </c>
      <c r="H31" s="48">
        <v>-27.928368453468501</v>
      </c>
      <c r="I31" s="47">
        <v>45397.603600000002</v>
      </c>
      <c r="J31" s="48">
        <v>7.1825741712004803</v>
      </c>
      <c r="K31" s="47">
        <v>42119.356899999999</v>
      </c>
      <c r="L31" s="48">
        <v>4.8027864450987501</v>
      </c>
      <c r="M31" s="48">
        <v>7.7832306599153994E-2</v>
      </c>
      <c r="N31" s="47">
        <v>29496608.9749</v>
      </c>
      <c r="O31" s="47">
        <v>287612581.91930002</v>
      </c>
      <c r="P31" s="47">
        <v>26489</v>
      </c>
      <c r="Q31" s="47">
        <v>42547</v>
      </c>
      <c r="R31" s="48">
        <v>-37.741791430653201</v>
      </c>
      <c r="S31" s="47">
        <v>23.860923349314799</v>
      </c>
      <c r="T31" s="47">
        <v>24.669367497120799</v>
      </c>
      <c r="U31" s="49">
        <v>-3.38815114558103</v>
      </c>
    </row>
    <row r="32" spans="1:21" ht="12" thickBot="1">
      <c r="A32" s="71"/>
      <c r="B32" s="60" t="s">
        <v>30</v>
      </c>
      <c r="C32" s="61"/>
      <c r="D32" s="47">
        <v>105773.1666</v>
      </c>
      <c r="E32" s="47">
        <v>121371</v>
      </c>
      <c r="F32" s="48">
        <v>87.148632375114303</v>
      </c>
      <c r="G32" s="47">
        <v>132404.67970000001</v>
      </c>
      <c r="H32" s="48">
        <v>-20.113724953182299</v>
      </c>
      <c r="I32" s="47">
        <v>27600.006300000001</v>
      </c>
      <c r="J32" s="48">
        <v>26.093580429878099</v>
      </c>
      <c r="K32" s="47">
        <v>36977.9683</v>
      </c>
      <c r="L32" s="48">
        <v>27.927991959033498</v>
      </c>
      <c r="M32" s="48">
        <v>-0.25360944451888701</v>
      </c>
      <c r="N32" s="47">
        <v>3710202.8684999999</v>
      </c>
      <c r="O32" s="47">
        <v>43029475.072099999</v>
      </c>
      <c r="P32" s="47">
        <v>23859</v>
      </c>
      <c r="Q32" s="47">
        <v>35071</v>
      </c>
      <c r="R32" s="48">
        <v>-31.969433435031799</v>
      </c>
      <c r="S32" s="47">
        <v>4.43326068150383</v>
      </c>
      <c r="T32" s="47">
        <v>4.47073987910239</v>
      </c>
      <c r="U32" s="49">
        <v>-0.84540928880917199</v>
      </c>
    </row>
    <row r="33" spans="1:21" ht="12" thickBot="1">
      <c r="A33" s="71"/>
      <c r="B33" s="60" t="s">
        <v>31</v>
      </c>
      <c r="C33" s="61"/>
      <c r="D33" s="47">
        <v>14.7865</v>
      </c>
      <c r="E33" s="50"/>
      <c r="F33" s="50"/>
      <c r="G33" s="47">
        <v>244.47</v>
      </c>
      <c r="H33" s="48">
        <v>-93.951609604450496</v>
      </c>
      <c r="I33" s="47">
        <v>3.016</v>
      </c>
      <c r="J33" s="48">
        <v>20.396983735163801</v>
      </c>
      <c r="K33" s="47">
        <v>48.222099999999998</v>
      </c>
      <c r="L33" s="48">
        <v>19.7251605513969</v>
      </c>
      <c r="M33" s="48">
        <v>-0.93745606267665704</v>
      </c>
      <c r="N33" s="47">
        <v>1088.1850999999999</v>
      </c>
      <c r="O33" s="47">
        <v>29279.741699999999</v>
      </c>
      <c r="P33" s="47">
        <v>6</v>
      </c>
      <c r="Q33" s="47">
        <v>9</v>
      </c>
      <c r="R33" s="48">
        <v>-33.3333333333333</v>
      </c>
      <c r="S33" s="47">
        <v>2.4644166666666698</v>
      </c>
      <c r="T33" s="47">
        <v>-1.69041111111111</v>
      </c>
      <c r="U33" s="49">
        <v>168.592747889404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154299.71530000001</v>
      </c>
      <c r="E35" s="47">
        <v>144483</v>
      </c>
      <c r="F35" s="48">
        <v>106.794373940187</v>
      </c>
      <c r="G35" s="47">
        <v>180388.87779999999</v>
      </c>
      <c r="H35" s="48">
        <v>-14.462733411383301</v>
      </c>
      <c r="I35" s="47">
        <v>13367.3307</v>
      </c>
      <c r="J35" s="48">
        <v>8.6632244745301907</v>
      </c>
      <c r="K35" s="47">
        <v>38295.080399999999</v>
      </c>
      <c r="L35" s="48">
        <v>21.229180461146999</v>
      </c>
      <c r="M35" s="48">
        <v>-0.65093869603156596</v>
      </c>
      <c r="N35" s="47">
        <v>5339439.3062000005</v>
      </c>
      <c r="O35" s="47">
        <v>45680376.587800004</v>
      </c>
      <c r="P35" s="47">
        <v>12755</v>
      </c>
      <c r="Q35" s="47">
        <v>25426</v>
      </c>
      <c r="R35" s="48">
        <v>-49.834814756548397</v>
      </c>
      <c r="S35" s="47">
        <v>12.0971944570757</v>
      </c>
      <c r="T35" s="47">
        <v>13.254002328325299</v>
      </c>
      <c r="U35" s="49">
        <v>-9.5626128467585403</v>
      </c>
    </row>
    <row r="36" spans="1:21" ht="12" thickBot="1">
      <c r="A36" s="71"/>
      <c r="B36" s="60" t="s">
        <v>37</v>
      </c>
      <c r="C36" s="61"/>
      <c r="D36" s="50"/>
      <c r="E36" s="47">
        <v>496548</v>
      </c>
      <c r="F36" s="50"/>
      <c r="G36" s="47">
        <v>7719</v>
      </c>
      <c r="H36" s="50"/>
      <c r="I36" s="50"/>
      <c r="J36" s="50"/>
      <c r="K36" s="47">
        <v>317.94869999999997</v>
      </c>
      <c r="L36" s="48">
        <v>4.1190400310921103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223816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265169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218319.23130000001</v>
      </c>
      <c r="E39" s="47">
        <v>403716</v>
      </c>
      <c r="F39" s="48">
        <v>54.077428514104</v>
      </c>
      <c r="G39" s="47">
        <v>535004.72829999996</v>
      </c>
      <c r="H39" s="48">
        <v>-59.193027696462003</v>
      </c>
      <c r="I39" s="47">
        <v>12037.302900000001</v>
      </c>
      <c r="J39" s="48">
        <v>5.5136246258851704</v>
      </c>
      <c r="K39" s="47">
        <v>30550.615399999999</v>
      </c>
      <c r="L39" s="48">
        <v>5.7103449341608403</v>
      </c>
      <c r="M39" s="48">
        <v>-0.60598820212309101</v>
      </c>
      <c r="N39" s="47">
        <v>10068128.6697</v>
      </c>
      <c r="O39" s="47">
        <v>112017721.56720001</v>
      </c>
      <c r="P39" s="47">
        <v>373</v>
      </c>
      <c r="Q39" s="47">
        <v>508</v>
      </c>
      <c r="R39" s="48">
        <v>-26.5748031496063</v>
      </c>
      <c r="S39" s="47">
        <v>585.30625013404801</v>
      </c>
      <c r="T39" s="47">
        <v>644.635912795276</v>
      </c>
      <c r="U39" s="49">
        <v>-10.1365161652792</v>
      </c>
    </row>
    <row r="40" spans="1:21" ht="12" thickBot="1">
      <c r="A40" s="71"/>
      <c r="B40" s="60" t="s">
        <v>34</v>
      </c>
      <c r="C40" s="61"/>
      <c r="D40" s="47">
        <v>346747.80579999997</v>
      </c>
      <c r="E40" s="47">
        <v>417796</v>
      </c>
      <c r="F40" s="48">
        <v>82.994525031354996</v>
      </c>
      <c r="G40" s="47">
        <v>499124.20179999998</v>
      </c>
      <c r="H40" s="48">
        <v>-30.528753254296699</v>
      </c>
      <c r="I40" s="47">
        <v>26186.368699999999</v>
      </c>
      <c r="J40" s="48">
        <v>7.5519926188383701</v>
      </c>
      <c r="K40" s="47">
        <v>39310.849699999999</v>
      </c>
      <c r="L40" s="48">
        <v>7.8759654527335297</v>
      </c>
      <c r="M40" s="48">
        <v>-0.33386408841729998</v>
      </c>
      <c r="N40" s="47">
        <v>16035675.280200001</v>
      </c>
      <c r="O40" s="47">
        <v>150345412.1692</v>
      </c>
      <c r="P40" s="47">
        <v>1803</v>
      </c>
      <c r="Q40" s="47">
        <v>2356</v>
      </c>
      <c r="R40" s="48">
        <v>-23.471986417657</v>
      </c>
      <c r="S40" s="47">
        <v>192.31714132002199</v>
      </c>
      <c r="T40" s="47">
        <v>221.05605789473699</v>
      </c>
      <c r="U40" s="49">
        <v>-14.943502371893199</v>
      </c>
    </row>
    <row r="41" spans="1:21" ht="12" thickBot="1">
      <c r="A41" s="71"/>
      <c r="B41" s="60" t="s">
        <v>40</v>
      </c>
      <c r="C41" s="61"/>
      <c r="D41" s="50"/>
      <c r="E41" s="47">
        <v>258858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110485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19969.820400000001</v>
      </c>
      <c r="E43" s="53"/>
      <c r="F43" s="53"/>
      <c r="G43" s="52">
        <v>59153.267</v>
      </c>
      <c r="H43" s="54">
        <v>-66.240545260162904</v>
      </c>
      <c r="I43" s="52">
        <v>2578.9663999999998</v>
      </c>
      <c r="J43" s="54">
        <v>12.914319449763299</v>
      </c>
      <c r="K43" s="52">
        <v>5581.4570999999996</v>
      </c>
      <c r="L43" s="54">
        <v>9.4355855273386702</v>
      </c>
      <c r="M43" s="54">
        <v>-0.53794029877968597</v>
      </c>
      <c r="N43" s="52">
        <v>1024253.1902</v>
      </c>
      <c r="O43" s="52">
        <v>14995087.346000001</v>
      </c>
      <c r="P43" s="52">
        <v>37</v>
      </c>
      <c r="Q43" s="52">
        <v>63</v>
      </c>
      <c r="R43" s="54">
        <v>-41.269841269841301</v>
      </c>
      <c r="S43" s="52">
        <v>539.724875675676</v>
      </c>
      <c r="T43" s="52">
        <v>217.00635238095199</v>
      </c>
      <c r="U43" s="55">
        <v>59.793153482265502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topLeftCell="A4"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47045</v>
      </c>
      <c r="D2" s="32">
        <v>729328.57560940203</v>
      </c>
      <c r="E2" s="32">
        <v>711295.70897435897</v>
      </c>
      <c r="F2" s="32">
        <v>18032.866635042701</v>
      </c>
      <c r="G2" s="32">
        <v>711295.70897435897</v>
      </c>
      <c r="H2" s="32">
        <v>2.4725298360858999E-2</v>
      </c>
    </row>
    <row r="3" spans="1:8" ht="14.25">
      <c r="A3" s="32">
        <v>2</v>
      </c>
      <c r="B3" s="33">
        <v>13</v>
      </c>
      <c r="C3" s="32">
        <v>8297.4840000000004</v>
      </c>
      <c r="D3" s="32">
        <v>60747.905269192997</v>
      </c>
      <c r="E3" s="32">
        <v>47324.485819695903</v>
      </c>
      <c r="F3" s="32">
        <v>13423.419449497</v>
      </c>
      <c r="G3" s="32">
        <v>47324.485819695903</v>
      </c>
      <c r="H3" s="32">
        <v>0.22096925630626499</v>
      </c>
    </row>
    <row r="4" spans="1:8" ht="14.25">
      <c r="A4" s="32">
        <v>3</v>
      </c>
      <c r="B4" s="33">
        <v>14</v>
      </c>
      <c r="C4" s="32">
        <v>80984</v>
      </c>
      <c r="D4" s="32">
        <v>84135.294040170906</v>
      </c>
      <c r="E4" s="32">
        <v>61369.666913675203</v>
      </c>
      <c r="F4" s="32">
        <v>22765.627126495699</v>
      </c>
      <c r="G4" s="32">
        <v>61369.666913675203</v>
      </c>
      <c r="H4" s="32">
        <v>0.27058355695085701</v>
      </c>
    </row>
    <row r="5" spans="1:8" ht="14.25">
      <c r="A5" s="32">
        <v>4</v>
      </c>
      <c r="B5" s="33">
        <v>15</v>
      </c>
      <c r="C5" s="32">
        <v>2425</v>
      </c>
      <c r="D5" s="32">
        <v>36829.838368376099</v>
      </c>
      <c r="E5" s="32">
        <v>27453.864533333301</v>
      </c>
      <c r="F5" s="32">
        <v>9375.9738350427397</v>
      </c>
      <c r="G5" s="32">
        <v>27453.864533333301</v>
      </c>
      <c r="H5" s="32">
        <v>0.25457548146867298</v>
      </c>
    </row>
    <row r="6" spans="1:8" ht="14.25">
      <c r="A6" s="32">
        <v>5</v>
      </c>
      <c r="B6" s="33">
        <v>16</v>
      </c>
      <c r="C6" s="32">
        <v>2487</v>
      </c>
      <c r="D6" s="32">
        <v>204014.955064957</v>
      </c>
      <c r="E6" s="32">
        <v>197683.08477863201</v>
      </c>
      <c r="F6" s="32">
        <v>6331.87028632479</v>
      </c>
      <c r="G6" s="32">
        <v>197683.08477863201</v>
      </c>
      <c r="H6" s="32">
        <v>3.1036304590066701E-2</v>
      </c>
    </row>
    <row r="7" spans="1:8" ht="14.25">
      <c r="A7" s="32">
        <v>6</v>
      </c>
      <c r="B7" s="33">
        <v>17</v>
      </c>
      <c r="C7" s="32">
        <v>14568</v>
      </c>
      <c r="D7" s="32">
        <v>262578.674395726</v>
      </c>
      <c r="E7" s="32">
        <v>198774.68012735</v>
      </c>
      <c r="F7" s="32">
        <v>63803.994268376096</v>
      </c>
      <c r="G7" s="32">
        <v>198774.68012735</v>
      </c>
      <c r="H7" s="32">
        <v>0.24299000829069001</v>
      </c>
    </row>
    <row r="8" spans="1:8" ht="14.25">
      <c r="A8" s="32">
        <v>7</v>
      </c>
      <c r="B8" s="33">
        <v>18</v>
      </c>
      <c r="C8" s="32">
        <v>15812</v>
      </c>
      <c r="D8" s="32">
        <v>137831.81931196601</v>
      </c>
      <c r="E8" s="32">
        <v>111292.304640171</v>
      </c>
      <c r="F8" s="32">
        <v>26539.514671794899</v>
      </c>
      <c r="G8" s="32">
        <v>111292.304640171</v>
      </c>
      <c r="H8" s="32">
        <v>0.192549984497599</v>
      </c>
    </row>
    <row r="9" spans="1:8" ht="14.25">
      <c r="A9" s="32">
        <v>8</v>
      </c>
      <c r="B9" s="33">
        <v>19</v>
      </c>
      <c r="C9" s="32">
        <v>9056</v>
      </c>
      <c r="D9" s="32">
        <v>73054.557187179496</v>
      </c>
      <c r="E9" s="32">
        <v>54839.357073504303</v>
      </c>
      <c r="F9" s="32">
        <v>18215.200113675201</v>
      </c>
      <c r="G9" s="32">
        <v>54839.357073504303</v>
      </c>
      <c r="H9" s="32">
        <v>0.24933694508618301</v>
      </c>
    </row>
    <row r="10" spans="1:8" ht="14.25">
      <c r="A10" s="32">
        <v>9</v>
      </c>
      <c r="B10" s="33">
        <v>21</v>
      </c>
      <c r="C10" s="32">
        <v>149921</v>
      </c>
      <c r="D10" s="32">
        <v>601106.61479999998</v>
      </c>
      <c r="E10" s="32">
        <v>578800.29029999999</v>
      </c>
      <c r="F10" s="32">
        <v>22306.324499999999</v>
      </c>
      <c r="G10" s="32">
        <v>578800.29029999999</v>
      </c>
      <c r="H10" s="32">
        <v>3.7108765651201102E-2</v>
      </c>
    </row>
    <row r="11" spans="1:8" ht="14.25">
      <c r="A11" s="32">
        <v>10</v>
      </c>
      <c r="B11" s="33">
        <v>22</v>
      </c>
      <c r="C11" s="32">
        <v>25614</v>
      </c>
      <c r="D11" s="32">
        <v>359294.11611282098</v>
      </c>
      <c r="E11" s="32">
        <v>311543.74543589703</v>
      </c>
      <c r="F11" s="32">
        <v>47750.370676923099</v>
      </c>
      <c r="G11" s="32">
        <v>311543.74543589703</v>
      </c>
      <c r="H11" s="32">
        <v>0.13290050834545</v>
      </c>
    </row>
    <row r="12" spans="1:8" ht="14.25">
      <c r="A12" s="32">
        <v>11</v>
      </c>
      <c r="B12" s="33">
        <v>23</v>
      </c>
      <c r="C12" s="32">
        <v>137544.89000000001</v>
      </c>
      <c r="D12" s="32">
        <v>1138618.1626196599</v>
      </c>
      <c r="E12" s="32">
        <v>962911.51698376099</v>
      </c>
      <c r="F12" s="32">
        <v>175706.645635897</v>
      </c>
      <c r="G12" s="32">
        <v>962911.51698376099</v>
      </c>
      <c r="H12" s="32">
        <v>0.15431568844084101</v>
      </c>
    </row>
    <row r="13" spans="1:8" ht="14.25">
      <c r="A13" s="32">
        <v>12</v>
      </c>
      <c r="B13" s="33">
        <v>24</v>
      </c>
      <c r="C13" s="32">
        <v>22391.45</v>
      </c>
      <c r="D13" s="32">
        <v>484415.25302307698</v>
      </c>
      <c r="E13" s="32">
        <v>436829.89717863197</v>
      </c>
      <c r="F13" s="32">
        <v>47585.355844444399</v>
      </c>
      <c r="G13" s="32">
        <v>436829.89717863197</v>
      </c>
      <c r="H13" s="32">
        <v>9.8232571223717299E-2</v>
      </c>
    </row>
    <row r="14" spans="1:8" ht="14.25">
      <c r="A14" s="32">
        <v>13</v>
      </c>
      <c r="B14" s="33">
        <v>25</v>
      </c>
      <c r="C14" s="32">
        <v>117394</v>
      </c>
      <c r="D14" s="32">
        <v>763779.42189999996</v>
      </c>
      <c r="E14" s="32">
        <v>729325.11739999999</v>
      </c>
      <c r="F14" s="32">
        <v>34454.304499999998</v>
      </c>
      <c r="G14" s="32">
        <v>729325.11739999999</v>
      </c>
      <c r="H14" s="32">
        <v>4.51102812043436E-2</v>
      </c>
    </row>
    <row r="15" spans="1:8" ht="14.25">
      <c r="A15" s="32">
        <v>14</v>
      </c>
      <c r="B15" s="33">
        <v>26</v>
      </c>
      <c r="C15" s="32">
        <v>55202</v>
      </c>
      <c r="D15" s="32">
        <v>278271.69346017699</v>
      </c>
      <c r="E15" s="32">
        <v>238961.68734513299</v>
      </c>
      <c r="F15" s="32">
        <v>39310.006115044198</v>
      </c>
      <c r="G15" s="32">
        <v>238961.68734513299</v>
      </c>
      <c r="H15" s="32">
        <v>0.14126483950359101</v>
      </c>
    </row>
    <row r="16" spans="1:8" ht="14.25">
      <c r="A16" s="32">
        <v>15</v>
      </c>
      <c r="B16" s="33">
        <v>27</v>
      </c>
      <c r="C16" s="32">
        <v>126895.951</v>
      </c>
      <c r="D16" s="32">
        <v>805661.24625486694</v>
      </c>
      <c r="E16" s="32">
        <v>695301.04085663694</v>
      </c>
      <c r="F16" s="32">
        <v>110360.20539823</v>
      </c>
      <c r="G16" s="32">
        <v>695301.04085663694</v>
      </c>
      <c r="H16" s="32">
        <v>0.13698090346437999</v>
      </c>
    </row>
    <row r="17" spans="1:8" ht="14.25">
      <c r="A17" s="32">
        <v>16</v>
      </c>
      <c r="B17" s="33">
        <v>29</v>
      </c>
      <c r="C17" s="32">
        <v>180161</v>
      </c>
      <c r="D17" s="32">
        <v>2134810.37270085</v>
      </c>
      <c r="E17" s="32">
        <v>1921823.45086239</v>
      </c>
      <c r="F17" s="32">
        <v>212986.921838462</v>
      </c>
      <c r="G17" s="32">
        <v>1921823.45086239</v>
      </c>
      <c r="H17" s="32">
        <v>9.9768543643059607E-2</v>
      </c>
    </row>
    <row r="18" spans="1:8" ht="14.25">
      <c r="A18" s="32">
        <v>17</v>
      </c>
      <c r="B18" s="33">
        <v>31</v>
      </c>
      <c r="C18" s="32">
        <v>33180.417000000001</v>
      </c>
      <c r="D18" s="32">
        <v>224703.386932622</v>
      </c>
      <c r="E18" s="32">
        <v>193722.101958824</v>
      </c>
      <c r="F18" s="32">
        <v>30981.284973798702</v>
      </c>
      <c r="G18" s="32">
        <v>193722.101958824</v>
      </c>
      <c r="H18" s="32">
        <v>0.13787635957213401</v>
      </c>
    </row>
    <row r="19" spans="1:8" ht="14.25">
      <c r="A19" s="32">
        <v>18</v>
      </c>
      <c r="B19" s="33">
        <v>32</v>
      </c>
      <c r="C19" s="32">
        <v>12684.98</v>
      </c>
      <c r="D19" s="32">
        <v>211398.91568756499</v>
      </c>
      <c r="E19" s="32">
        <v>191380.73523942099</v>
      </c>
      <c r="F19" s="32">
        <v>20018.180448143801</v>
      </c>
      <c r="G19" s="32">
        <v>191380.73523942099</v>
      </c>
      <c r="H19" s="32">
        <v>9.4693865306903699E-2</v>
      </c>
    </row>
    <row r="20" spans="1:8" ht="14.25">
      <c r="A20" s="32">
        <v>19</v>
      </c>
      <c r="B20" s="33">
        <v>33</v>
      </c>
      <c r="C20" s="32">
        <v>44926.883999999998</v>
      </c>
      <c r="D20" s="32">
        <v>481479.21493450599</v>
      </c>
      <c r="E20" s="32">
        <v>395828.708371602</v>
      </c>
      <c r="F20" s="32">
        <v>85650.506562903305</v>
      </c>
      <c r="G20" s="32">
        <v>395828.708371602</v>
      </c>
      <c r="H20" s="32">
        <v>0.17789035103946099</v>
      </c>
    </row>
    <row r="21" spans="1:8" ht="14.25">
      <c r="A21" s="32">
        <v>20</v>
      </c>
      <c r="B21" s="33">
        <v>34</v>
      </c>
      <c r="C21" s="32">
        <v>40849.771999999997</v>
      </c>
      <c r="D21" s="32">
        <v>193306.53083178299</v>
      </c>
      <c r="E21" s="32">
        <v>138108.728492169</v>
      </c>
      <c r="F21" s="32">
        <v>55197.802339613801</v>
      </c>
      <c r="G21" s="32">
        <v>138108.728492169</v>
      </c>
      <c r="H21" s="32">
        <v>0.28554546037375</v>
      </c>
    </row>
    <row r="22" spans="1:8" ht="14.25">
      <c r="A22" s="32">
        <v>21</v>
      </c>
      <c r="B22" s="33">
        <v>35</v>
      </c>
      <c r="C22" s="32">
        <v>30060.501</v>
      </c>
      <c r="D22" s="32">
        <v>769666.23554867296</v>
      </c>
      <c r="E22" s="32">
        <v>728213.43374121899</v>
      </c>
      <c r="F22" s="32">
        <v>41452.801807453499</v>
      </c>
      <c r="G22" s="32">
        <v>728213.43374121899</v>
      </c>
      <c r="H22" s="32">
        <v>5.3858152914689102E-2</v>
      </c>
    </row>
    <row r="23" spans="1:8" ht="14.25">
      <c r="A23" s="32">
        <v>22</v>
      </c>
      <c r="B23" s="33">
        <v>36</v>
      </c>
      <c r="C23" s="32">
        <v>108320.783</v>
      </c>
      <c r="D23" s="32">
        <v>547212.11452920397</v>
      </c>
      <c r="E23" s="32">
        <v>479417.381300668</v>
      </c>
      <c r="F23" s="32">
        <v>67794.733228535202</v>
      </c>
      <c r="G23" s="32">
        <v>479417.381300668</v>
      </c>
      <c r="H23" s="32">
        <v>0.12389114098262</v>
      </c>
    </row>
    <row r="24" spans="1:8" ht="14.25">
      <c r="A24" s="32">
        <v>23</v>
      </c>
      <c r="B24" s="33">
        <v>37</v>
      </c>
      <c r="C24" s="32">
        <v>101299.80899999999</v>
      </c>
      <c r="D24" s="32">
        <v>764242.32103716803</v>
      </c>
      <c r="E24" s="32">
        <v>672594.09647486196</v>
      </c>
      <c r="F24" s="32">
        <v>91648.224562306306</v>
      </c>
      <c r="G24" s="32">
        <v>672594.09647486196</v>
      </c>
      <c r="H24" s="32">
        <v>0.119920373472551</v>
      </c>
    </row>
    <row r="25" spans="1:8" ht="14.25">
      <c r="A25" s="32">
        <v>24</v>
      </c>
      <c r="B25" s="33">
        <v>38</v>
      </c>
      <c r="C25" s="32">
        <v>131979.17199999999</v>
      </c>
      <c r="D25" s="32">
        <v>632051.96330265503</v>
      </c>
      <c r="E25" s="32">
        <v>586654.35241238901</v>
      </c>
      <c r="F25" s="32">
        <v>45397.610890265503</v>
      </c>
      <c r="G25" s="32">
        <v>586654.35241238901</v>
      </c>
      <c r="H25" s="32">
        <v>7.1825757257441003E-2</v>
      </c>
    </row>
    <row r="26" spans="1:8" ht="14.25">
      <c r="A26" s="32">
        <v>25</v>
      </c>
      <c r="B26" s="33">
        <v>39</v>
      </c>
      <c r="C26" s="32">
        <v>73624.126000000004</v>
      </c>
      <c r="D26" s="32">
        <v>105773.069025762</v>
      </c>
      <c r="E26" s="32">
        <v>78173.175995181096</v>
      </c>
      <c r="F26" s="32">
        <v>27599.893030580999</v>
      </c>
      <c r="G26" s="32">
        <v>78173.175995181096</v>
      </c>
      <c r="H26" s="32">
        <v>0.26093497413655198</v>
      </c>
    </row>
    <row r="27" spans="1:8" ht="14.25">
      <c r="A27" s="32">
        <v>26</v>
      </c>
      <c r="B27" s="33">
        <v>40</v>
      </c>
      <c r="C27" s="32">
        <v>4</v>
      </c>
      <c r="D27" s="32">
        <v>14.7864</v>
      </c>
      <c r="E27" s="32">
        <v>11.7705</v>
      </c>
      <c r="F27" s="32">
        <v>3.0158999999999998</v>
      </c>
      <c r="G27" s="32">
        <v>11.7705</v>
      </c>
      <c r="H27" s="32">
        <v>0.203964453822431</v>
      </c>
    </row>
    <row r="28" spans="1:8" ht="14.25">
      <c r="A28" s="32">
        <v>27</v>
      </c>
      <c r="B28" s="33">
        <v>42</v>
      </c>
      <c r="C28" s="32">
        <v>11416.235000000001</v>
      </c>
      <c r="D28" s="32">
        <v>154299.71479999999</v>
      </c>
      <c r="E28" s="32">
        <v>140932.38010000001</v>
      </c>
      <c r="F28" s="32">
        <v>13367.334699999999</v>
      </c>
      <c r="G28" s="32">
        <v>140932.38010000001</v>
      </c>
      <c r="H28" s="32">
        <v>8.6632270949602602E-2</v>
      </c>
    </row>
    <row r="29" spans="1:8" ht="14.25">
      <c r="A29" s="32">
        <v>28</v>
      </c>
      <c r="B29" s="33">
        <v>75</v>
      </c>
      <c r="C29" s="32">
        <v>380</v>
      </c>
      <c r="D29" s="32">
        <v>218319.23076923101</v>
      </c>
      <c r="E29" s="32">
        <v>206281.92777777801</v>
      </c>
      <c r="F29" s="32">
        <v>12037.302991453</v>
      </c>
      <c r="G29" s="32">
        <v>206281.92777777801</v>
      </c>
      <c r="H29" s="32">
        <v>5.5136246811792501E-2</v>
      </c>
    </row>
    <row r="30" spans="1:8" ht="14.25">
      <c r="A30" s="32">
        <v>29</v>
      </c>
      <c r="B30" s="33">
        <v>76</v>
      </c>
      <c r="C30" s="32">
        <v>1868</v>
      </c>
      <c r="D30" s="32">
        <v>346747.79783589701</v>
      </c>
      <c r="E30" s="32">
        <v>320561.43802051299</v>
      </c>
      <c r="F30" s="32">
        <v>26186.3598153846</v>
      </c>
      <c r="G30" s="32">
        <v>320561.43802051299</v>
      </c>
      <c r="H30" s="32">
        <v>7.5519902300223499E-2</v>
      </c>
    </row>
    <row r="31" spans="1:8" ht="14.25">
      <c r="A31" s="32">
        <v>30</v>
      </c>
      <c r="B31" s="33">
        <v>99</v>
      </c>
      <c r="C31" s="32">
        <v>38</v>
      </c>
      <c r="D31" s="32">
        <v>19969.820361546001</v>
      </c>
      <c r="E31" s="32">
        <v>17390.853717570499</v>
      </c>
      <c r="F31" s="32">
        <v>2578.9666439754901</v>
      </c>
      <c r="G31" s="32">
        <v>17390.853717570499</v>
      </c>
      <c r="H31" s="32">
        <v>0.12914320696352199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2013-10-29T00:24:11Z</dcterms:modified>
</cp:coreProperties>
</file>