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 refMode="R1C1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<sst xmlns="http://schemas.openxmlformats.org/spreadsheetml/2006/main" count="114" uniqueCount="71">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</sst>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0" fontId="20" fillId="0" borderId="0" xfId="0" applyFont="1">
      <alignment vertical="center"/>
    </xf>
    <xf numFmtId="1" fontId="0" fillId="0" borderId="0" xfId="0" applyNumberForma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33" fillId="0" borderId="0" xfId="0" applyNumberFormat="1" applyFont="1" applyAlignment="1"/>
    <xf numFmtId="1" fontId="33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59" Type="http://schemas.openxmlformats.org/officeDocument/2006/relationships/hyperlink" Target="cid:241931c2" TargetMode="External"/><Relationship Id="rId175" Type="http://schemas.openxmlformats.org/officeDocument/2006/relationships/hyperlink" Target="cid:2a30eb84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65" Type="http://schemas.openxmlformats.org/officeDocument/2006/relationships/hyperlink" Target="cid:a9baa6a2" TargetMode="External"/><Relationship Id="rId181" Type="http://schemas.openxmlformats.org/officeDocument/2006/relationships/hyperlink" Target="cid:482d44f62" TargetMode="External"/><Relationship Id="rId186" Type="http://schemas.openxmlformats.org/officeDocument/2006/relationships/image" Target="cid:531d4e08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92" Type="http://schemas.openxmlformats.org/officeDocument/2006/relationships/image" Target="cid:671668c9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82" Type="http://schemas.openxmlformats.org/officeDocument/2006/relationships/image" Target="cid:482d451d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0" Type="http://schemas.openxmlformats.org/officeDocument/2006/relationships/image" Target="cid:5dbe5bf5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6" Type="http://schemas.openxmlformats.org/officeDocument/2006/relationships/image" Target="cid:97aae137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4" sqref="K1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>
      <c r="A3" s="38" t="s">
        <v>5</v>
      </c>
      <c r="B3" s="38"/>
      <c r="C3" s="38"/>
      <c r="D3" s="38"/>
      <c r="E3" s="15">
        <f>RA!D7</f>
        <v>22619426.1697</v>
      </c>
      <c r="F3" s="25">
        <f>RA!I7</f>
        <v>2325519.4945</v>
      </c>
      <c r="G3" s="16">
        <f>E3-F3</f>
        <v>20293906.6752</v>
      </c>
      <c r="H3" s="27">
        <f>RA!J7</f>
        <v>10.2810720177118</v>
      </c>
      <c r="I3" s="20">
        <f>SUM(I4:I39)</f>
        <v>22619430.312477726</v>
      </c>
      <c r="J3" s="21">
        <f>SUM(J4:J39)</f>
        <v>20293906.702751227</v>
      </c>
      <c r="K3" s="22">
        <f>E3-I3</f>
        <v>-4.1427777260541916</v>
      </c>
      <c r="L3" s="22">
        <f>G3-J3</f>
        <v>-2.7551226317882538E-2</v>
      </c>
    </row>
    <row r="4" spans="1:12">
      <c r="A4" s="39">
        <f>RA!A8</f>
        <v>41550</v>
      </c>
      <c r="B4" s="12">
        <v>12</v>
      </c>
      <c r="C4" s="36" t="s">
        <v>6</v>
      </c>
      <c r="D4" s="36"/>
      <c r="E4" s="15">
        <f>RA!D8</f>
        <v>756491.43929999997</v>
      </c>
      <c r="F4" s="25">
        <f>RA!I8</f>
        <v>150209.90549999999</v>
      </c>
      <c r="G4" s="16">
        <f t="shared" ref="G4:G39" si="0">E4-F4</f>
        <v>606281.53379999998</v>
      </c>
      <c r="H4" s="27">
        <f>RA!J8</f>
        <v>19.856127603901601</v>
      </c>
      <c r="I4" s="20">
        <f>VLOOKUP(B4,RMS!B:D,3,FALSE)</f>
        <v>756492.07422991504</v>
      </c>
      <c r="J4" s="21">
        <f>VLOOKUP(B4,RMS!B:E,4,FALSE)</f>
        <v>606281.52902820497</v>
      </c>
      <c r="K4" s="22">
        <f t="shared" ref="K4:K39" si="1">E4-I4</f>
        <v>-0.63492991507519037</v>
      </c>
      <c r="L4" s="22">
        <f t="shared" ref="L4:L39" si="2">G4-J4</f>
        <v>4.7717950074002147E-3</v>
      </c>
    </row>
    <row r="5" spans="1:12">
      <c r="A5" s="39"/>
      <c r="B5" s="12">
        <v>13</v>
      </c>
      <c r="C5" s="36" t="s">
        <v>7</v>
      </c>
      <c r="D5" s="36"/>
      <c r="E5" s="15">
        <f>RA!D9</f>
        <v>119500.9042</v>
      </c>
      <c r="F5" s="25">
        <f>RA!I9</f>
        <v>26853.125800000002</v>
      </c>
      <c r="G5" s="16">
        <f t="shared" si="0"/>
        <v>92647.77840000001</v>
      </c>
      <c r="H5" s="27">
        <f>RA!J9</f>
        <v>22.471064951155402</v>
      </c>
      <c r="I5" s="20">
        <f>VLOOKUP(B5,RMS!B:D,3,FALSE)</f>
        <v>119500.928039566</v>
      </c>
      <c r="J5" s="21">
        <f>VLOOKUP(B5,RMS!B:E,4,FALSE)</f>
        <v>92647.783254201597</v>
      </c>
      <c r="K5" s="22">
        <f t="shared" si="1"/>
        <v>-2.3839565998059697E-2</v>
      </c>
      <c r="L5" s="22">
        <f t="shared" si="2"/>
        <v>-4.8542015865677968E-3</v>
      </c>
    </row>
    <row r="6" spans="1:12">
      <c r="A6" s="39"/>
      <c r="B6" s="12">
        <v>14</v>
      </c>
      <c r="C6" s="36" t="s">
        <v>8</v>
      </c>
      <c r="D6" s="36"/>
      <c r="E6" s="15">
        <f>RA!D10</f>
        <v>200671.77189999999</v>
      </c>
      <c r="F6" s="25">
        <f>RA!I10</f>
        <v>30839.654399999999</v>
      </c>
      <c r="G6" s="16">
        <f t="shared" si="0"/>
        <v>169832.11749999999</v>
      </c>
      <c r="H6" s="27">
        <f>RA!J10</f>
        <v>15.3682075500725</v>
      </c>
      <c r="I6" s="20">
        <f>VLOOKUP(B6,RMS!B:D,3,FALSE)</f>
        <v>200674.347290598</v>
      </c>
      <c r="J6" s="21">
        <f>VLOOKUP(B6,RMS!B:E,4,FALSE)</f>
        <v>169832.11701196601</v>
      </c>
      <c r="K6" s="22">
        <f t="shared" si="1"/>
        <v>-2.5753905980091076</v>
      </c>
      <c r="L6" s="22">
        <f t="shared" si="2"/>
        <v>4.8803398385643959E-4</v>
      </c>
    </row>
    <row r="7" spans="1:12">
      <c r="A7" s="39"/>
      <c r="B7" s="12">
        <v>15</v>
      </c>
      <c r="C7" s="36" t="s">
        <v>9</v>
      </c>
      <c r="D7" s="36"/>
      <c r="E7" s="15">
        <f>RA!D11</f>
        <v>54166.509599999998</v>
      </c>
      <c r="F7" s="25">
        <f>RA!I11</f>
        <v>10882.062400000001</v>
      </c>
      <c r="G7" s="16">
        <f t="shared" si="0"/>
        <v>43284.447199999995</v>
      </c>
      <c r="H7" s="27">
        <f>RA!J11</f>
        <v>20.090019608721501</v>
      </c>
      <c r="I7" s="20">
        <f>VLOOKUP(B7,RMS!B:D,3,FALSE)</f>
        <v>54166.542818803398</v>
      </c>
      <c r="J7" s="21">
        <f>VLOOKUP(B7,RMS!B:E,4,FALSE)</f>
        <v>43284.447235897402</v>
      </c>
      <c r="K7" s="22">
        <f t="shared" si="1"/>
        <v>-3.3218803400814068E-2</v>
      </c>
      <c r="L7" s="22">
        <f t="shared" si="2"/>
        <v>-3.5897406633011997E-5</v>
      </c>
    </row>
    <row r="8" spans="1:12">
      <c r="A8" s="39"/>
      <c r="B8" s="12">
        <v>16</v>
      </c>
      <c r="C8" s="36" t="s">
        <v>10</v>
      </c>
      <c r="D8" s="36"/>
      <c r="E8" s="15">
        <f>RA!D12</f>
        <v>289084.87030000001</v>
      </c>
      <c r="F8" s="25">
        <f>RA!I12</f>
        <v>15857.195</v>
      </c>
      <c r="G8" s="16">
        <f t="shared" si="0"/>
        <v>273227.6753</v>
      </c>
      <c r="H8" s="27">
        <f>RA!J12</f>
        <v>5.4853078210368</v>
      </c>
      <c r="I8" s="20">
        <f>VLOOKUP(B8,RMS!B:D,3,FALSE)</f>
        <v>289084.86891965801</v>
      </c>
      <c r="J8" s="21">
        <f>VLOOKUP(B8,RMS!B:E,4,FALSE)</f>
        <v>273227.67798461497</v>
      </c>
      <c r="K8" s="22">
        <f t="shared" si="1"/>
        <v>1.3803420006297529E-3</v>
      </c>
      <c r="L8" s="22">
        <f t="shared" si="2"/>
        <v>-2.6846149703487754E-3</v>
      </c>
    </row>
    <row r="9" spans="1:12">
      <c r="A9" s="39"/>
      <c r="B9" s="12">
        <v>17</v>
      </c>
      <c r="C9" s="36" t="s">
        <v>11</v>
      </c>
      <c r="D9" s="36"/>
      <c r="E9" s="15">
        <f>RA!D13</f>
        <v>368850.06630000001</v>
      </c>
      <c r="F9" s="25">
        <f>RA!I13</f>
        <v>79886.153099999996</v>
      </c>
      <c r="G9" s="16">
        <f t="shared" si="0"/>
        <v>288963.91320000001</v>
      </c>
      <c r="H9" s="27">
        <f>RA!J13</f>
        <v>21.658164224111999</v>
      </c>
      <c r="I9" s="20">
        <f>VLOOKUP(B9,RMS!B:D,3,FALSE)</f>
        <v>368850.31194359</v>
      </c>
      <c r="J9" s="21">
        <f>VLOOKUP(B9,RMS!B:E,4,FALSE)</f>
        <v>288963.91416410299</v>
      </c>
      <c r="K9" s="22">
        <f t="shared" si="1"/>
        <v>-0.24564358999487013</v>
      </c>
      <c r="L9" s="22">
        <f t="shared" si="2"/>
        <v>-9.6410297555848956E-4</v>
      </c>
    </row>
    <row r="10" spans="1:12">
      <c r="A10" s="39"/>
      <c r="B10" s="12">
        <v>18</v>
      </c>
      <c r="C10" s="36" t="s">
        <v>12</v>
      </c>
      <c r="D10" s="36"/>
      <c r="E10" s="15">
        <f>RA!D14</f>
        <v>230048.01610000001</v>
      </c>
      <c r="F10" s="25">
        <f>RA!I14</f>
        <v>40586.085899999998</v>
      </c>
      <c r="G10" s="16">
        <f t="shared" si="0"/>
        <v>189461.9302</v>
      </c>
      <c r="H10" s="27">
        <f>RA!J14</f>
        <v>17.642441168611299</v>
      </c>
      <c r="I10" s="20">
        <f>VLOOKUP(B10,RMS!B:D,3,FALSE)</f>
        <v>230047.99443760701</v>
      </c>
      <c r="J10" s="21">
        <f>VLOOKUP(B10,RMS!B:E,4,FALSE)</f>
        <v>189461.930876923</v>
      </c>
      <c r="K10" s="22">
        <f t="shared" si="1"/>
        <v>2.1662393002770841E-2</v>
      </c>
      <c r="L10" s="22">
        <f t="shared" si="2"/>
        <v>-6.7692299489863217E-4</v>
      </c>
    </row>
    <row r="11" spans="1:12">
      <c r="A11" s="39"/>
      <c r="B11" s="12">
        <v>19</v>
      </c>
      <c r="C11" s="36" t="s">
        <v>13</v>
      </c>
      <c r="D11" s="36"/>
      <c r="E11" s="15">
        <f>RA!D15</f>
        <v>187664.87169999999</v>
      </c>
      <c r="F11" s="25">
        <f>RA!I15</f>
        <v>26418.399099999999</v>
      </c>
      <c r="G11" s="16">
        <f t="shared" si="0"/>
        <v>161246.47259999998</v>
      </c>
      <c r="H11" s="27">
        <f>RA!J15</f>
        <v>14.0774343438298</v>
      </c>
      <c r="I11" s="20">
        <f>VLOOKUP(B11,RMS!B:D,3,FALSE)</f>
        <v>187664.93722222201</v>
      </c>
      <c r="J11" s="21">
        <f>VLOOKUP(B11,RMS!B:E,4,FALSE)</f>
        <v>161246.467361538</v>
      </c>
      <c r="K11" s="22">
        <f t="shared" si="1"/>
        <v>-6.5522222022991627E-2</v>
      </c>
      <c r="L11" s="22">
        <f t="shared" si="2"/>
        <v>5.2384619775693864E-3</v>
      </c>
    </row>
    <row r="12" spans="1:12">
      <c r="A12" s="39"/>
      <c r="B12" s="12">
        <v>21</v>
      </c>
      <c r="C12" s="36" t="s">
        <v>14</v>
      </c>
      <c r="D12" s="36"/>
      <c r="E12" s="15">
        <f>RA!D16</f>
        <v>1185620.4236999999</v>
      </c>
      <c r="F12" s="25">
        <f>RA!I16</f>
        <v>80921.753700000001</v>
      </c>
      <c r="G12" s="16">
        <f t="shared" si="0"/>
        <v>1104698.67</v>
      </c>
      <c r="H12" s="27">
        <f>RA!J16</f>
        <v>6.8252665087756501</v>
      </c>
      <c r="I12" s="20">
        <f>VLOOKUP(B12,RMS!B:D,3,FALSE)</f>
        <v>1185620.1529999999</v>
      </c>
      <c r="J12" s="21">
        <f>VLOOKUP(B12,RMS!B:E,4,FALSE)</f>
        <v>1104698.67</v>
      </c>
      <c r="K12" s="22">
        <f t="shared" si="1"/>
        <v>0.27069999999366701</v>
      </c>
      <c r="L12" s="22">
        <f t="shared" si="2"/>
        <v>0</v>
      </c>
    </row>
    <row r="13" spans="1:12">
      <c r="A13" s="39"/>
      <c r="B13" s="12">
        <v>22</v>
      </c>
      <c r="C13" s="36" t="s">
        <v>15</v>
      </c>
      <c r="D13" s="36"/>
      <c r="E13" s="15">
        <f>RA!D17</f>
        <v>628976.92319999996</v>
      </c>
      <c r="F13" s="25">
        <f>RA!I17</f>
        <v>24046.887999999999</v>
      </c>
      <c r="G13" s="16">
        <f t="shared" si="0"/>
        <v>604930.03519999993</v>
      </c>
      <c r="H13" s="27">
        <f>RA!J17</f>
        <v>3.8231749231209302</v>
      </c>
      <c r="I13" s="20">
        <f>VLOOKUP(B13,RMS!B:D,3,FALSE)</f>
        <v>628976.96484444395</v>
      </c>
      <c r="J13" s="21">
        <f>VLOOKUP(B13,RMS!B:E,4,FALSE)</f>
        <v>604930.03578290599</v>
      </c>
      <c r="K13" s="22">
        <f t="shared" si="1"/>
        <v>-4.1644443990662694E-2</v>
      </c>
      <c r="L13" s="22">
        <f t="shared" si="2"/>
        <v>-5.8290606830269098E-4</v>
      </c>
    </row>
    <row r="14" spans="1:12">
      <c r="A14" s="39"/>
      <c r="B14" s="12">
        <v>23</v>
      </c>
      <c r="C14" s="36" t="s">
        <v>16</v>
      </c>
      <c r="D14" s="36"/>
      <c r="E14" s="15">
        <f>RA!D18</f>
        <v>2392879.9904</v>
      </c>
      <c r="F14" s="25">
        <f>RA!I18</f>
        <v>318825.8468</v>
      </c>
      <c r="G14" s="16">
        <f t="shared" si="0"/>
        <v>2074054.1436000001</v>
      </c>
      <c r="H14" s="27">
        <f>RA!J18</f>
        <v>13.32393801942</v>
      </c>
      <c r="I14" s="20">
        <f>VLOOKUP(B14,RMS!B:D,3,FALSE)</f>
        <v>2392879.8504589698</v>
      </c>
      <c r="J14" s="21">
        <f>VLOOKUP(B14,RMS!B:E,4,FALSE)</f>
        <v>2074054.1613290601</v>
      </c>
      <c r="K14" s="22">
        <f t="shared" si="1"/>
        <v>0.13994103018194437</v>
      </c>
      <c r="L14" s="22">
        <f t="shared" si="2"/>
        <v>-1.7729060025885701E-2</v>
      </c>
    </row>
    <row r="15" spans="1:12">
      <c r="A15" s="39"/>
      <c r="B15" s="12">
        <v>24</v>
      </c>
      <c r="C15" s="36" t="s">
        <v>17</v>
      </c>
      <c r="D15" s="36"/>
      <c r="E15" s="15">
        <f>RA!D19</f>
        <v>1187782.1998999999</v>
      </c>
      <c r="F15" s="25">
        <f>RA!I19</f>
        <v>20345.594499999999</v>
      </c>
      <c r="G15" s="16">
        <f t="shared" si="0"/>
        <v>1167436.6054</v>
      </c>
      <c r="H15" s="27">
        <f>RA!J19</f>
        <v>1.7129061625702899</v>
      </c>
      <c r="I15" s="20">
        <f>VLOOKUP(B15,RMS!B:D,3,FALSE)</f>
        <v>1187782.1584316201</v>
      </c>
      <c r="J15" s="21">
        <f>VLOOKUP(B15,RMS!B:E,4,FALSE)</f>
        <v>1167436.6052512799</v>
      </c>
      <c r="K15" s="22">
        <f t="shared" si="1"/>
        <v>4.1468379786238074E-2</v>
      </c>
      <c r="L15" s="22">
        <f t="shared" si="2"/>
        <v>1.4872010797262192E-4</v>
      </c>
    </row>
    <row r="16" spans="1:12">
      <c r="A16" s="39"/>
      <c r="B16" s="12">
        <v>25</v>
      </c>
      <c r="C16" s="36" t="s">
        <v>18</v>
      </c>
      <c r="D16" s="36"/>
      <c r="E16" s="15">
        <f>RA!D20</f>
        <v>1151879.169</v>
      </c>
      <c r="F16" s="25">
        <f>RA!I20</f>
        <v>88117.584700000007</v>
      </c>
      <c r="G16" s="16">
        <f t="shared" si="0"/>
        <v>1063761.5843</v>
      </c>
      <c r="H16" s="27">
        <f>RA!J20</f>
        <v>7.6498982767870496</v>
      </c>
      <c r="I16" s="20">
        <f>VLOOKUP(B16,RMS!B:D,3,FALSE)</f>
        <v>1151879.1562999999</v>
      </c>
      <c r="J16" s="21">
        <f>VLOOKUP(B16,RMS!B:E,4,FALSE)</f>
        <v>1063761.5843</v>
      </c>
      <c r="K16" s="22">
        <f t="shared" si="1"/>
        <v>1.2700000079348683E-2</v>
      </c>
      <c r="L16" s="22">
        <f t="shared" si="2"/>
        <v>0</v>
      </c>
    </row>
    <row r="17" spans="1:12">
      <c r="A17" s="39"/>
      <c r="B17" s="12">
        <v>26</v>
      </c>
      <c r="C17" s="36" t="s">
        <v>19</v>
      </c>
      <c r="D17" s="36"/>
      <c r="E17" s="15">
        <f>RA!D21</f>
        <v>447971.41940000001</v>
      </c>
      <c r="F17" s="25">
        <f>RA!I21</f>
        <v>60237.423499999997</v>
      </c>
      <c r="G17" s="16">
        <f t="shared" si="0"/>
        <v>387733.99590000004</v>
      </c>
      <c r="H17" s="27">
        <f>RA!J21</f>
        <v>13.4467113059758</v>
      </c>
      <c r="I17" s="20">
        <f>VLOOKUP(B17,RMS!B:D,3,FALSE)</f>
        <v>447971.08086933702</v>
      </c>
      <c r="J17" s="21">
        <f>VLOOKUP(B17,RMS!B:E,4,FALSE)</f>
        <v>387733.99572700198</v>
      </c>
      <c r="K17" s="22">
        <f t="shared" si="1"/>
        <v>0.33853066299343482</v>
      </c>
      <c r="L17" s="22">
        <f t="shared" si="2"/>
        <v>1.7299805767834187E-4</v>
      </c>
    </row>
    <row r="18" spans="1:12">
      <c r="A18" s="39"/>
      <c r="B18" s="12">
        <v>27</v>
      </c>
      <c r="C18" s="36" t="s">
        <v>20</v>
      </c>
      <c r="D18" s="36"/>
      <c r="E18" s="15">
        <f>RA!D22</f>
        <v>1417203.5405999999</v>
      </c>
      <c r="F18" s="25">
        <f>RA!I22</f>
        <v>183419.25039999999</v>
      </c>
      <c r="G18" s="16">
        <f t="shared" si="0"/>
        <v>1233784.2901999999</v>
      </c>
      <c r="H18" s="27">
        <f>RA!J22</f>
        <v>12.9423364495933</v>
      </c>
      <c r="I18" s="20">
        <f>VLOOKUP(B18,RMS!B:D,3,FALSE)</f>
        <v>1417203.93894835</v>
      </c>
      <c r="J18" s="21">
        <f>VLOOKUP(B18,RMS!B:E,4,FALSE)</f>
        <v>1233784.28665405</v>
      </c>
      <c r="K18" s="22">
        <f t="shared" si="1"/>
        <v>-0.39834835007786751</v>
      </c>
      <c r="L18" s="22">
        <f t="shared" si="2"/>
        <v>3.5459499340504408E-3</v>
      </c>
    </row>
    <row r="19" spans="1:12">
      <c r="A19" s="39"/>
      <c r="B19" s="12">
        <v>29</v>
      </c>
      <c r="C19" s="36" t="s">
        <v>21</v>
      </c>
      <c r="D19" s="36"/>
      <c r="E19" s="15">
        <f>RA!D23</f>
        <v>4008872.4545</v>
      </c>
      <c r="F19" s="25">
        <f>RA!I23</f>
        <v>418344.09740000003</v>
      </c>
      <c r="G19" s="16">
        <f t="shared" si="0"/>
        <v>3590528.3571000001</v>
      </c>
      <c r="H19" s="27">
        <f>RA!J23</f>
        <v>10.4354554091738</v>
      </c>
      <c r="I19" s="20">
        <f>VLOOKUP(B19,RMS!B:D,3,FALSE)</f>
        <v>4008873.74696325</v>
      </c>
      <c r="J19" s="21">
        <f>VLOOKUP(B19,RMS!B:E,4,FALSE)</f>
        <v>3590528.3958888901</v>
      </c>
      <c r="K19" s="22">
        <f t="shared" si="1"/>
        <v>-1.2924632499925792</v>
      </c>
      <c r="L19" s="22">
        <f t="shared" si="2"/>
        <v>-3.878889000043273E-2</v>
      </c>
    </row>
    <row r="20" spans="1:12">
      <c r="A20" s="39"/>
      <c r="B20" s="12">
        <v>31</v>
      </c>
      <c r="C20" s="36" t="s">
        <v>22</v>
      </c>
      <c r="D20" s="36"/>
      <c r="E20" s="15">
        <f>RA!D24</f>
        <v>409975.6202</v>
      </c>
      <c r="F20" s="25">
        <f>RA!I24</f>
        <v>62666.942900000002</v>
      </c>
      <c r="G20" s="16">
        <f t="shared" si="0"/>
        <v>347308.67729999998</v>
      </c>
      <c r="H20" s="27">
        <f>RA!J24</f>
        <v>15.2855291418131</v>
      </c>
      <c r="I20" s="20">
        <f>VLOOKUP(B20,RMS!B:D,3,FALSE)</f>
        <v>409975.60742626101</v>
      </c>
      <c r="J20" s="21">
        <f>VLOOKUP(B20,RMS!B:E,4,FALSE)</f>
        <v>347308.64591171598</v>
      </c>
      <c r="K20" s="22">
        <f t="shared" si="1"/>
        <v>1.2773738999385387E-2</v>
      </c>
      <c r="L20" s="22">
        <f t="shared" si="2"/>
        <v>3.1388283998239785E-2</v>
      </c>
    </row>
    <row r="21" spans="1:12">
      <c r="A21" s="39"/>
      <c r="B21" s="12">
        <v>32</v>
      </c>
      <c r="C21" s="36" t="s">
        <v>23</v>
      </c>
      <c r="D21" s="36"/>
      <c r="E21" s="15">
        <f>RA!D25</f>
        <v>314302.35110000003</v>
      </c>
      <c r="F21" s="25">
        <f>RA!I25</f>
        <v>22121.710899999998</v>
      </c>
      <c r="G21" s="16">
        <f t="shared" si="0"/>
        <v>292180.64020000002</v>
      </c>
      <c r="H21" s="27">
        <f>RA!J25</f>
        <v>7.0383536179663002</v>
      </c>
      <c r="I21" s="20">
        <f>VLOOKUP(B21,RMS!B:D,3,FALSE)</f>
        <v>314302.33793039899</v>
      </c>
      <c r="J21" s="21">
        <f>VLOOKUP(B21,RMS!B:E,4,FALSE)</f>
        <v>292180.62975116598</v>
      </c>
      <c r="K21" s="22">
        <f t="shared" si="1"/>
        <v>1.3169601035770029E-2</v>
      </c>
      <c r="L21" s="22">
        <f t="shared" si="2"/>
        <v>1.0448834043927491E-2</v>
      </c>
    </row>
    <row r="22" spans="1:12">
      <c r="A22" s="39"/>
      <c r="B22" s="12">
        <v>33</v>
      </c>
      <c r="C22" s="36" t="s">
        <v>24</v>
      </c>
      <c r="D22" s="36"/>
      <c r="E22" s="15">
        <f>RA!D26</f>
        <v>576391.96089999995</v>
      </c>
      <c r="F22" s="25">
        <f>RA!I26</f>
        <v>117052.0629</v>
      </c>
      <c r="G22" s="16">
        <f t="shared" si="0"/>
        <v>459339.89799999993</v>
      </c>
      <c r="H22" s="27">
        <f>RA!J26</f>
        <v>20.3077195450871</v>
      </c>
      <c r="I22" s="20">
        <f>VLOOKUP(B22,RMS!B:D,3,FALSE)</f>
        <v>576391.95117854897</v>
      </c>
      <c r="J22" s="21">
        <f>VLOOKUP(B22,RMS!B:E,4,FALSE)</f>
        <v>459339.947215917</v>
      </c>
      <c r="K22" s="22">
        <f t="shared" si="1"/>
        <v>9.7214509733021259E-3</v>
      </c>
      <c r="L22" s="22">
        <f t="shared" si="2"/>
        <v>-4.9215917068067938E-2</v>
      </c>
    </row>
    <row r="23" spans="1:12">
      <c r="A23" s="39"/>
      <c r="B23" s="12">
        <v>34</v>
      </c>
      <c r="C23" s="36" t="s">
        <v>25</v>
      </c>
      <c r="D23" s="36"/>
      <c r="E23" s="15">
        <f>RA!D27</f>
        <v>297427.28810000001</v>
      </c>
      <c r="F23" s="25">
        <f>RA!I27</f>
        <v>81360.211200000005</v>
      </c>
      <c r="G23" s="16">
        <f t="shared" si="0"/>
        <v>216067.07689999999</v>
      </c>
      <c r="H23" s="27">
        <f>RA!J27</f>
        <v>27.354655895811899</v>
      </c>
      <c r="I23" s="20">
        <f>VLOOKUP(B23,RMS!B:D,3,FALSE)</f>
        <v>297427.20837938902</v>
      </c>
      <c r="J23" s="21">
        <f>VLOOKUP(B23,RMS!B:E,4,FALSE)</f>
        <v>216067.086862394</v>
      </c>
      <c r="K23" s="22">
        <f t="shared" si="1"/>
        <v>7.9720610985532403E-2</v>
      </c>
      <c r="L23" s="22">
        <f t="shared" si="2"/>
        <v>-9.9623940186575055E-3</v>
      </c>
    </row>
    <row r="24" spans="1:12">
      <c r="A24" s="39"/>
      <c r="B24" s="12">
        <v>35</v>
      </c>
      <c r="C24" s="36" t="s">
        <v>26</v>
      </c>
      <c r="D24" s="36"/>
      <c r="E24" s="15">
        <f>RA!D28</f>
        <v>1045344.3578999999</v>
      </c>
      <c r="F24" s="25">
        <f>RA!I28</f>
        <v>37562.760399999999</v>
      </c>
      <c r="G24" s="16">
        <f t="shared" si="0"/>
        <v>1007781.5974999999</v>
      </c>
      <c r="H24" s="27">
        <f>RA!J28</f>
        <v>3.5933384167739799</v>
      </c>
      <c r="I24" s="20">
        <f>VLOOKUP(B24,RMS!B:D,3,FALSE)</f>
        <v>1045344.3564079599</v>
      </c>
      <c r="J24" s="21">
        <f>VLOOKUP(B24,RMS!B:E,4,FALSE)</f>
        <v>1007781.57160624</v>
      </c>
      <c r="K24" s="22">
        <f t="shared" si="1"/>
        <v>1.4920399989932775E-3</v>
      </c>
      <c r="L24" s="22">
        <f t="shared" si="2"/>
        <v>2.5893759913742542E-2</v>
      </c>
    </row>
    <row r="25" spans="1:12">
      <c r="A25" s="39"/>
      <c r="B25" s="12">
        <v>36</v>
      </c>
      <c r="C25" s="36" t="s">
        <v>27</v>
      </c>
      <c r="D25" s="36"/>
      <c r="E25" s="15">
        <f>RA!D29</f>
        <v>653035.69180000003</v>
      </c>
      <c r="F25" s="25">
        <f>RA!I29</f>
        <v>84511.728900000002</v>
      </c>
      <c r="G25" s="16">
        <f t="shared" si="0"/>
        <v>568523.96290000004</v>
      </c>
      <c r="H25" s="27">
        <f>RA!J29</f>
        <v>12.9413644554489</v>
      </c>
      <c r="I25" s="20">
        <f>VLOOKUP(B25,RMS!B:D,3,FALSE)</f>
        <v>653035.69243362802</v>
      </c>
      <c r="J25" s="21">
        <f>VLOOKUP(B25,RMS!B:E,4,FALSE)</f>
        <v>568523.95341944799</v>
      </c>
      <c r="K25" s="22">
        <f t="shared" si="1"/>
        <v>-6.3362799119204283E-4</v>
      </c>
      <c r="L25" s="22">
        <f t="shared" si="2"/>
        <v>9.4805520493537188E-3</v>
      </c>
    </row>
    <row r="26" spans="1:12">
      <c r="A26" s="39"/>
      <c r="B26" s="12">
        <v>37</v>
      </c>
      <c r="C26" s="36" t="s">
        <v>28</v>
      </c>
      <c r="D26" s="36"/>
      <c r="E26" s="15">
        <f>RA!D30</f>
        <v>1535475.9276999999</v>
      </c>
      <c r="F26" s="25">
        <f>RA!I30</f>
        <v>158658.37419999999</v>
      </c>
      <c r="G26" s="16">
        <f t="shared" si="0"/>
        <v>1376817.5534999999</v>
      </c>
      <c r="H26" s="27">
        <f>RA!J30</f>
        <v>10.332846730958201</v>
      </c>
      <c r="I26" s="20">
        <f>VLOOKUP(B26,RMS!B:D,3,FALSE)</f>
        <v>1535475.88769735</v>
      </c>
      <c r="J26" s="21">
        <f>VLOOKUP(B26,RMS!B:E,4,FALSE)</f>
        <v>1376817.4884645201</v>
      </c>
      <c r="K26" s="22">
        <f t="shared" si="1"/>
        <v>4.0002649882808328E-2</v>
      </c>
      <c r="L26" s="22">
        <f t="shared" si="2"/>
        <v>6.503547984175384E-2</v>
      </c>
    </row>
    <row r="27" spans="1:12">
      <c r="A27" s="39"/>
      <c r="B27" s="12">
        <v>38</v>
      </c>
      <c r="C27" s="36" t="s">
        <v>29</v>
      </c>
      <c r="D27" s="36"/>
      <c r="E27" s="15">
        <f>RA!D31</f>
        <v>1046934.5422</v>
      </c>
      <c r="F27" s="25">
        <f>RA!I31</f>
        <v>28663.719499999999</v>
      </c>
      <c r="G27" s="16">
        <f t="shared" si="0"/>
        <v>1018270.8227</v>
      </c>
      <c r="H27" s="27">
        <f>RA!J31</f>
        <v>2.7378712177904498</v>
      </c>
      <c r="I27" s="20">
        <f>VLOOKUP(B27,RMS!B:D,3,FALSE)</f>
        <v>1046934.49570265</v>
      </c>
      <c r="J27" s="21">
        <f>VLOOKUP(B27,RMS!B:E,4,FALSE)</f>
        <v>1018270.8783123899</v>
      </c>
      <c r="K27" s="22">
        <f t="shared" si="1"/>
        <v>4.6497349976561964E-2</v>
      </c>
      <c r="L27" s="22">
        <f t="shared" si="2"/>
        <v>-5.5612389929592609E-2</v>
      </c>
    </row>
    <row r="28" spans="1:12">
      <c r="A28" s="39"/>
      <c r="B28" s="12">
        <v>39</v>
      </c>
      <c r="C28" s="36" t="s">
        <v>30</v>
      </c>
      <c r="D28" s="36"/>
      <c r="E28" s="15">
        <f>RA!D32</f>
        <v>155630.06789999999</v>
      </c>
      <c r="F28" s="25">
        <f>RA!I32</f>
        <v>35402.3249</v>
      </c>
      <c r="G28" s="16">
        <f t="shared" si="0"/>
        <v>120227.74299999999</v>
      </c>
      <c r="H28" s="27">
        <f>RA!J32</f>
        <v>22.747741087376301</v>
      </c>
      <c r="I28" s="20">
        <f>VLOOKUP(B28,RMS!B:D,3,FALSE)</f>
        <v>155629.941647425</v>
      </c>
      <c r="J28" s="21">
        <f>VLOOKUP(B28,RMS!B:E,4,FALSE)</f>
        <v>120227.76127023999</v>
      </c>
      <c r="K28" s="22">
        <f t="shared" si="1"/>
        <v>0.12625257499166764</v>
      </c>
      <c r="L28" s="22">
        <f t="shared" si="2"/>
        <v>-1.8270240005222149E-2</v>
      </c>
    </row>
    <row r="29" spans="1:12">
      <c r="A29" s="39"/>
      <c r="B29" s="12">
        <v>40</v>
      </c>
      <c r="C29" s="36" t="s">
        <v>31</v>
      </c>
      <c r="D29" s="36"/>
      <c r="E29" s="15">
        <f>RA!D33</f>
        <v>71.025899999999993</v>
      </c>
      <c r="F29" s="25">
        <f>RA!I33</f>
        <v>14.130599999999999</v>
      </c>
      <c r="G29" s="16">
        <f t="shared" si="0"/>
        <v>56.895299999999992</v>
      </c>
      <c r="H29" s="27">
        <f>RA!J33</f>
        <v>19.894996050736399</v>
      </c>
      <c r="I29" s="20">
        <f>VLOOKUP(B29,RMS!B:D,3,FALSE)</f>
        <v>71.025800000000004</v>
      </c>
      <c r="J29" s="21">
        <f>VLOOKUP(B29,RMS!B:E,4,FALSE)</f>
        <v>56.895299999999999</v>
      </c>
      <c r="K29" s="22">
        <f t="shared" si="1"/>
        <v>9.9999999989108801E-5</v>
      </c>
      <c r="L29" s="22">
        <f t="shared" si="2"/>
        <v>0</v>
      </c>
    </row>
    <row r="30" spans="1:12">
      <c r="A30" s="39"/>
      <c r="B30" s="12">
        <v>41</v>
      </c>
      <c r="C30" s="36" t="s">
        <v>40</v>
      </c>
      <c r="D30" s="3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9"/>
      <c r="B31" s="12">
        <v>42</v>
      </c>
      <c r="C31" s="36" t="s">
        <v>32</v>
      </c>
      <c r="D31" s="36"/>
      <c r="E31" s="15">
        <f>RA!D35</f>
        <v>206562.2562</v>
      </c>
      <c r="F31" s="25">
        <f>RA!I35</f>
        <v>26781.355</v>
      </c>
      <c r="G31" s="16">
        <f t="shared" si="0"/>
        <v>179780.90119999999</v>
      </c>
      <c r="H31" s="27">
        <f>RA!J35</f>
        <v>12.9652703706283</v>
      </c>
      <c r="I31" s="20">
        <f>VLOOKUP(B31,RMS!B:D,3,FALSE)</f>
        <v>206562.2555</v>
      </c>
      <c r="J31" s="21">
        <f>VLOOKUP(B31,RMS!B:E,4,FALSE)</f>
        <v>179780.8983</v>
      </c>
      <c r="K31" s="22">
        <f t="shared" si="1"/>
        <v>7.0000000414438546E-4</v>
      </c>
      <c r="L31" s="22">
        <f t="shared" si="2"/>
        <v>2.8999999922234565E-3</v>
      </c>
    </row>
    <row r="32" spans="1:12">
      <c r="A32" s="39"/>
      <c r="B32" s="12">
        <v>71</v>
      </c>
      <c r="C32" s="36" t="s">
        <v>41</v>
      </c>
      <c r="D32" s="3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9"/>
      <c r="B33" s="12">
        <v>72</v>
      </c>
      <c r="C33" s="36" t="s">
        <v>42</v>
      </c>
      <c r="D33" s="3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9"/>
      <c r="B34" s="12">
        <v>73</v>
      </c>
      <c r="C34" s="36" t="s">
        <v>43</v>
      </c>
      <c r="D34" s="3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9"/>
      <c r="B35" s="12">
        <v>75</v>
      </c>
      <c r="C35" s="36" t="s">
        <v>33</v>
      </c>
      <c r="D35" s="36"/>
      <c r="E35" s="15">
        <f>RA!D39</f>
        <v>587859.90689999994</v>
      </c>
      <c r="F35" s="25">
        <f>RA!I39</f>
        <v>34201.156199999998</v>
      </c>
      <c r="G35" s="16">
        <f t="shared" si="0"/>
        <v>553658.75069999998</v>
      </c>
      <c r="H35" s="27">
        <f>RA!J39</f>
        <v>5.8179093009344998</v>
      </c>
      <c r="I35" s="20">
        <f>VLOOKUP(B35,RMS!B:D,3,FALSE)</f>
        <v>587859.905982906</v>
      </c>
      <c r="J35" s="21">
        <f>VLOOKUP(B35,RMS!B:E,4,FALSE)</f>
        <v>553658.74991452997</v>
      </c>
      <c r="K35" s="22">
        <f t="shared" si="1"/>
        <v>9.1709394473582506E-4</v>
      </c>
      <c r="L35" s="22">
        <f t="shared" si="2"/>
        <v>7.8547000885009766E-4</v>
      </c>
    </row>
    <row r="36" spans="1:12">
      <c r="A36" s="39"/>
      <c r="B36" s="12">
        <v>76</v>
      </c>
      <c r="C36" s="36" t="s">
        <v>34</v>
      </c>
      <c r="D36" s="36"/>
      <c r="E36" s="15">
        <f>RA!D40</f>
        <v>1112623.4102</v>
      </c>
      <c r="F36" s="25">
        <f>RA!I40</f>
        <v>49889.7981</v>
      </c>
      <c r="G36" s="16">
        <f t="shared" si="0"/>
        <v>1062733.6121</v>
      </c>
      <c r="H36" s="27">
        <f>RA!J40</f>
        <v>4.4839788236193998</v>
      </c>
      <c r="I36" s="20">
        <f>VLOOKUP(B36,RMS!B:D,3,FALSE)</f>
        <v>1112623.3991008501</v>
      </c>
      <c r="J36" s="21">
        <f>VLOOKUP(B36,RMS!B:E,4,FALSE)</f>
        <v>1062733.60097094</v>
      </c>
      <c r="K36" s="22">
        <f t="shared" si="1"/>
        <v>1.1099149938672781E-2</v>
      </c>
      <c r="L36" s="22">
        <f t="shared" si="2"/>
        <v>1.1129060061648488E-2</v>
      </c>
    </row>
    <row r="37" spans="1:12">
      <c r="A37" s="39"/>
      <c r="B37" s="12">
        <v>77</v>
      </c>
      <c r="C37" s="36" t="s">
        <v>44</v>
      </c>
      <c r="D37" s="3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9"/>
      <c r="B38" s="12">
        <v>78</v>
      </c>
      <c r="C38" s="36" t="s">
        <v>45</v>
      </c>
      <c r="D38" s="3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9"/>
      <c r="B39" s="12">
        <v>99</v>
      </c>
      <c r="C39" s="36" t="s">
        <v>35</v>
      </c>
      <c r="D39" s="36"/>
      <c r="E39" s="15">
        <f>RA!D43</f>
        <v>50127.192600000002</v>
      </c>
      <c r="F39" s="25">
        <f>RA!I43</f>
        <v>10842.1986</v>
      </c>
      <c r="G39" s="16">
        <f t="shared" si="0"/>
        <v>39284.994000000006</v>
      </c>
      <c r="H39" s="27">
        <f>RA!J43</f>
        <v>21.629375270459501</v>
      </c>
      <c r="I39" s="20">
        <f>VLOOKUP(B39,RMS!B:D,3,FALSE)</f>
        <v>50127.192572422697</v>
      </c>
      <c r="J39" s="21">
        <f>VLOOKUP(B39,RMS!B:E,4,FALSE)</f>
        <v>39284.993601089198</v>
      </c>
      <c r="K39" s="22">
        <f t="shared" si="1"/>
        <v>2.7577305445447564E-5</v>
      </c>
      <c r="L39" s="22">
        <f t="shared" si="2"/>
        <v>3.9891080814413726E-4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.75" style="29" customWidth="1"/>
    <col min="2" max="3" width="9" style="29"/>
    <col min="4" max="4" width="11.5" style="29" bestFit="1" customWidth="1"/>
    <col min="5" max="5" width="12.25" style="29" bestFit="1" customWidth="1"/>
    <col min="6" max="6" width="17.5" style="29" bestFit="1" customWidth="1"/>
    <col min="7" max="7" width="12.25" style="29" bestFit="1" customWidth="1"/>
    <col min="8" max="8" width="9" style="29"/>
    <col min="9" max="9" width="12.25" style="29" bestFit="1" customWidth="1"/>
    <col min="10" max="10" width="9" style="29"/>
    <col min="11" max="11" width="12.25" style="29" bestFit="1" customWidth="1"/>
    <col min="12" max="12" width="10.5" style="29" bestFit="1" customWidth="1"/>
    <col min="13" max="13" width="12.25" style="29" bestFit="1" customWidth="1"/>
    <col min="14" max="15" width="13.875" style="29" bestFit="1" customWidth="1"/>
    <col min="16" max="16" width="14.375" style="29" bestFit="1" customWidth="1"/>
    <col min="17" max="17" width="16.5" style="29" bestFit="1" customWidth="1"/>
    <col min="18" max="18" width="10.5" style="29" bestFit="1" customWidth="1"/>
    <col min="19" max="20" width="9" style="29"/>
    <col min="21" max="21" width="10.5" style="29" bestFit="1" customWidth="1"/>
    <col min="22" max="22" width="36" style="29" bestFit="1" customWidth="1"/>
    <col min="23" max="16384" width="9" style="29"/>
  </cols>
  <sheetData>
    <row r="1" spans="1:23" ht="12.7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54</v>
      </c>
      <c r="W1" s="42"/>
    </row>
    <row r="2" spans="1:23" ht="12.7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55</v>
      </c>
      <c r="W3" s="42"/>
    </row>
    <row r="4" spans="1:23" ht="15" thickTop="1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>
      <c r="A5" s="56"/>
      <c r="B5" s="57"/>
      <c r="C5" s="58"/>
      <c r="D5" s="59" t="s">
        <v>0</v>
      </c>
      <c r="E5" s="59" t="s">
        <v>67</v>
      </c>
      <c r="F5" s="59" t="s">
        <v>68</v>
      </c>
      <c r="G5" s="59" t="s">
        <v>56</v>
      </c>
      <c r="H5" s="59" t="s">
        <v>57</v>
      </c>
      <c r="I5" s="59" t="s">
        <v>1</v>
      </c>
      <c r="J5" s="59" t="s">
        <v>2</v>
      </c>
      <c r="K5" s="59" t="s">
        <v>58</v>
      </c>
      <c r="L5" s="59" t="s">
        <v>59</v>
      </c>
      <c r="M5" s="59" t="s">
        <v>60</v>
      </c>
      <c r="N5" s="59" t="s">
        <v>61</v>
      </c>
      <c r="O5" s="59" t="s">
        <v>62</v>
      </c>
      <c r="P5" s="59" t="s">
        <v>69</v>
      </c>
      <c r="Q5" s="59" t="s">
        <v>70</v>
      </c>
      <c r="R5" s="59" t="s">
        <v>63</v>
      </c>
      <c r="S5" s="59" t="s">
        <v>64</v>
      </c>
      <c r="T5" s="59" t="s">
        <v>65</v>
      </c>
      <c r="U5" s="60" t="s">
        <v>66</v>
      </c>
      <c r="V5" s="53"/>
      <c r="W5" s="53"/>
    </row>
    <row r="6" spans="1:23" ht="14.25" thickBot="1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2" customHeight="1" thickBot="1">
      <c r="A7" s="45" t="s">
        <v>5</v>
      </c>
      <c r="B7" s="46"/>
      <c r="C7" s="47"/>
      <c r="D7" s="63">
        <v>22619426.1697</v>
      </c>
      <c r="E7" s="63">
        <v>25205659</v>
      </c>
      <c r="F7" s="64">
        <v>89.739475447557197</v>
      </c>
      <c r="G7" s="63">
        <v>20125241.396499999</v>
      </c>
      <c r="H7" s="64">
        <v>12.3933160554972</v>
      </c>
      <c r="I7" s="63">
        <v>2325519.4945</v>
      </c>
      <c r="J7" s="64">
        <v>10.2810720177118</v>
      </c>
      <c r="K7" s="63">
        <v>2629989.6179999998</v>
      </c>
      <c r="L7" s="64">
        <v>13.0681146436205</v>
      </c>
      <c r="M7" s="64">
        <v>-0.115768564794388</v>
      </c>
      <c r="N7" s="63">
        <v>80131507.571999997</v>
      </c>
      <c r="O7" s="63">
        <v>4854656895.5923004</v>
      </c>
      <c r="P7" s="63">
        <v>1150769</v>
      </c>
      <c r="Q7" s="63">
        <v>1222741</v>
      </c>
      <c r="R7" s="64">
        <v>-5.88611979151759</v>
      </c>
      <c r="S7" s="63">
        <v>19.655922404670299</v>
      </c>
      <c r="T7" s="63">
        <v>19.9759715313382</v>
      </c>
      <c r="U7" s="65">
        <v>-1.6282579879939501</v>
      </c>
      <c r="V7" s="53"/>
      <c r="W7" s="53"/>
    </row>
    <row r="8" spans="1:23" ht="14.25" thickBot="1">
      <c r="A8" s="48">
        <v>41550</v>
      </c>
      <c r="B8" s="51" t="s">
        <v>6</v>
      </c>
      <c r="C8" s="52"/>
      <c r="D8" s="66">
        <v>756491.43929999997</v>
      </c>
      <c r="E8" s="66">
        <v>767644</v>
      </c>
      <c r="F8" s="67">
        <v>98.547170211712697</v>
      </c>
      <c r="G8" s="66">
        <v>696239.15049999999</v>
      </c>
      <c r="H8" s="67">
        <v>8.6539644828547999</v>
      </c>
      <c r="I8" s="66">
        <v>150209.90549999999</v>
      </c>
      <c r="J8" s="67">
        <v>19.856127603901601</v>
      </c>
      <c r="K8" s="66">
        <v>151245.09539999999</v>
      </c>
      <c r="L8" s="67">
        <v>21.723152926890702</v>
      </c>
      <c r="M8" s="67">
        <v>-6.8444526896039998E-3</v>
      </c>
      <c r="N8" s="66">
        <v>2658625.4548999998</v>
      </c>
      <c r="O8" s="66">
        <v>169172505.86989999</v>
      </c>
      <c r="P8" s="66">
        <v>29480</v>
      </c>
      <c r="Q8" s="66">
        <v>30746</v>
      </c>
      <c r="R8" s="67">
        <v>-4.11760879463995</v>
      </c>
      <c r="S8" s="66">
        <v>25.6611750101764</v>
      </c>
      <c r="T8" s="66">
        <v>25.255164014831202</v>
      </c>
      <c r="U8" s="68">
        <v>1.5821995492575101</v>
      </c>
      <c r="V8" s="53"/>
      <c r="W8" s="53"/>
    </row>
    <row r="9" spans="1:23" ht="12" customHeight="1" thickBot="1">
      <c r="A9" s="49"/>
      <c r="B9" s="51" t="s">
        <v>7</v>
      </c>
      <c r="C9" s="52"/>
      <c r="D9" s="66">
        <v>119500.9042</v>
      </c>
      <c r="E9" s="66">
        <v>160363</v>
      </c>
      <c r="F9" s="67">
        <v>74.519000143424606</v>
      </c>
      <c r="G9" s="66">
        <v>133745.68849999999</v>
      </c>
      <c r="H9" s="67">
        <v>-10.650649347848001</v>
      </c>
      <c r="I9" s="66">
        <v>26853.125800000002</v>
      </c>
      <c r="J9" s="67">
        <v>22.471064951155402</v>
      </c>
      <c r="K9" s="66">
        <v>27249.293000000001</v>
      </c>
      <c r="L9" s="67">
        <v>20.373959942641399</v>
      </c>
      <c r="M9" s="67">
        <v>-1.4538623075468E-2</v>
      </c>
      <c r="N9" s="66">
        <v>420583.5577</v>
      </c>
      <c r="O9" s="66">
        <v>32309861.352699999</v>
      </c>
      <c r="P9" s="66">
        <v>7575</v>
      </c>
      <c r="Q9" s="66">
        <v>8277</v>
      </c>
      <c r="R9" s="67">
        <v>-8.4813338166002197</v>
      </c>
      <c r="S9" s="66">
        <v>15.775696924092401</v>
      </c>
      <c r="T9" s="66">
        <v>15.9675784946237</v>
      </c>
      <c r="U9" s="68">
        <v>-1.2163112124587701</v>
      </c>
      <c r="V9" s="53"/>
      <c r="W9" s="53"/>
    </row>
    <row r="10" spans="1:23" ht="14.25" thickBot="1">
      <c r="A10" s="49"/>
      <c r="B10" s="51" t="s">
        <v>8</v>
      </c>
      <c r="C10" s="52"/>
      <c r="D10" s="66">
        <v>200671.77189999999</v>
      </c>
      <c r="E10" s="66">
        <v>220224</v>
      </c>
      <c r="F10" s="67">
        <v>91.121663351859894</v>
      </c>
      <c r="G10" s="66">
        <v>194413.20740000001</v>
      </c>
      <c r="H10" s="67">
        <v>3.2192074724240101</v>
      </c>
      <c r="I10" s="66">
        <v>30839.654399999999</v>
      </c>
      <c r="J10" s="67">
        <v>15.3682075500725</v>
      </c>
      <c r="K10" s="66">
        <v>49377.529000000002</v>
      </c>
      <c r="L10" s="67">
        <v>25.398237938849</v>
      </c>
      <c r="M10" s="67">
        <v>-0.37543139511902301</v>
      </c>
      <c r="N10" s="66">
        <v>712192.91130000004</v>
      </c>
      <c r="O10" s="66">
        <v>44293384.578900002</v>
      </c>
      <c r="P10" s="66">
        <v>112781</v>
      </c>
      <c r="Q10" s="66">
        <v>120428</v>
      </c>
      <c r="R10" s="67">
        <v>-6.3498521938419703</v>
      </c>
      <c r="S10" s="66">
        <v>1.7793047756271001</v>
      </c>
      <c r="T10" s="66">
        <v>1.84451379496463</v>
      </c>
      <c r="U10" s="68">
        <v>-3.66485945694961</v>
      </c>
      <c r="V10" s="53"/>
      <c r="W10" s="53"/>
    </row>
    <row r="11" spans="1:23" ht="14.25" thickBot="1">
      <c r="A11" s="49"/>
      <c r="B11" s="51" t="s">
        <v>9</v>
      </c>
      <c r="C11" s="52"/>
      <c r="D11" s="66">
        <v>54166.509599999998</v>
      </c>
      <c r="E11" s="66">
        <v>70332</v>
      </c>
      <c r="F11" s="67">
        <v>77.015454700563097</v>
      </c>
      <c r="G11" s="66">
        <v>58281.752099999998</v>
      </c>
      <c r="H11" s="67">
        <v>-7.06094506722971</v>
      </c>
      <c r="I11" s="66">
        <v>10882.062400000001</v>
      </c>
      <c r="J11" s="67">
        <v>20.090019608721501</v>
      </c>
      <c r="K11" s="66">
        <v>13484.827300000001</v>
      </c>
      <c r="L11" s="67">
        <v>23.137305956181098</v>
      </c>
      <c r="M11" s="67">
        <v>-0.19301432951981501</v>
      </c>
      <c r="N11" s="66">
        <v>176662.63449999999</v>
      </c>
      <c r="O11" s="66">
        <v>15569997.6621</v>
      </c>
      <c r="P11" s="66">
        <v>2935</v>
      </c>
      <c r="Q11" s="66">
        <v>3048</v>
      </c>
      <c r="R11" s="67">
        <v>-3.7073490813648302</v>
      </c>
      <c r="S11" s="66">
        <v>18.455369540034098</v>
      </c>
      <c r="T11" s="66">
        <v>18.599189468503901</v>
      </c>
      <c r="U11" s="68">
        <v>-0.77928501056497601</v>
      </c>
      <c r="V11" s="53"/>
      <c r="W11" s="53"/>
    </row>
    <row r="12" spans="1:23" ht="14.25" thickBot="1">
      <c r="A12" s="49"/>
      <c r="B12" s="51" t="s">
        <v>10</v>
      </c>
      <c r="C12" s="52"/>
      <c r="D12" s="66">
        <v>289084.87030000001</v>
      </c>
      <c r="E12" s="66">
        <v>255087</v>
      </c>
      <c r="F12" s="67">
        <v>113.327950973589</v>
      </c>
      <c r="G12" s="66">
        <v>273242.82260000001</v>
      </c>
      <c r="H12" s="67">
        <v>5.79779097187527</v>
      </c>
      <c r="I12" s="66">
        <v>15857.195</v>
      </c>
      <c r="J12" s="67">
        <v>5.4853078210368</v>
      </c>
      <c r="K12" s="66">
        <v>28390.788700000001</v>
      </c>
      <c r="L12" s="67">
        <v>10.3903145304429</v>
      </c>
      <c r="M12" s="67">
        <v>-0.441466907891854</v>
      </c>
      <c r="N12" s="66">
        <v>1165576.0645000001</v>
      </c>
      <c r="O12" s="66">
        <v>57011794.530299999</v>
      </c>
      <c r="P12" s="66">
        <v>2650</v>
      </c>
      <c r="Q12" s="66">
        <v>3037</v>
      </c>
      <c r="R12" s="67">
        <v>-12.742838327296701</v>
      </c>
      <c r="S12" s="66">
        <v>109.08863030188699</v>
      </c>
      <c r="T12" s="66">
        <v>108.69000737570001</v>
      </c>
      <c r="U12" s="68">
        <v>0.365411982058926</v>
      </c>
      <c r="V12" s="53"/>
      <c r="W12" s="53"/>
    </row>
    <row r="13" spans="1:23" ht="14.25" thickBot="1">
      <c r="A13" s="49"/>
      <c r="B13" s="51" t="s">
        <v>11</v>
      </c>
      <c r="C13" s="52"/>
      <c r="D13" s="66">
        <v>368850.06630000001</v>
      </c>
      <c r="E13" s="66">
        <v>432975</v>
      </c>
      <c r="F13" s="67">
        <v>85.189691390957904</v>
      </c>
      <c r="G13" s="66">
        <v>381693.80979999999</v>
      </c>
      <c r="H13" s="67">
        <v>-3.3649336641665402</v>
      </c>
      <c r="I13" s="66">
        <v>79886.153099999996</v>
      </c>
      <c r="J13" s="67">
        <v>21.658164224111999</v>
      </c>
      <c r="K13" s="66">
        <v>98718.823199999999</v>
      </c>
      <c r="L13" s="67">
        <v>25.863354517519301</v>
      </c>
      <c r="M13" s="67">
        <v>-0.19077081238950599</v>
      </c>
      <c r="N13" s="66">
        <v>1300052.8343</v>
      </c>
      <c r="O13" s="66">
        <v>87740154.287900001</v>
      </c>
      <c r="P13" s="66">
        <v>13813</v>
      </c>
      <c r="Q13" s="66">
        <v>15682</v>
      </c>
      <c r="R13" s="67">
        <v>-11.9181226884326</v>
      </c>
      <c r="S13" s="66">
        <v>26.7031105697531</v>
      </c>
      <c r="T13" s="66">
        <v>26.507580397908399</v>
      </c>
      <c r="U13" s="68">
        <v>0.73223743478853098</v>
      </c>
      <c r="V13" s="53"/>
      <c r="W13" s="53"/>
    </row>
    <row r="14" spans="1:23" ht="14.25" thickBot="1">
      <c r="A14" s="49"/>
      <c r="B14" s="51" t="s">
        <v>12</v>
      </c>
      <c r="C14" s="52"/>
      <c r="D14" s="66">
        <v>230048.01610000001</v>
      </c>
      <c r="E14" s="66">
        <v>274690</v>
      </c>
      <c r="F14" s="67">
        <v>83.7482311332775</v>
      </c>
      <c r="G14" s="66">
        <v>226318.02559999999</v>
      </c>
      <c r="H14" s="67">
        <v>1.6481190528731899</v>
      </c>
      <c r="I14" s="66">
        <v>40586.085899999998</v>
      </c>
      <c r="J14" s="67">
        <v>17.642441168611299</v>
      </c>
      <c r="K14" s="66">
        <v>40293.216</v>
      </c>
      <c r="L14" s="67">
        <v>17.8038032512776</v>
      </c>
      <c r="M14" s="67">
        <v>7.2684667314719996E-3</v>
      </c>
      <c r="N14" s="66">
        <v>824091.6703</v>
      </c>
      <c r="O14" s="66">
        <v>45660075.413699999</v>
      </c>
      <c r="P14" s="66">
        <v>3216</v>
      </c>
      <c r="Q14" s="66">
        <v>3555</v>
      </c>
      <c r="R14" s="67">
        <v>-9.5358649789029499</v>
      </c>
      <c r="S14" s="66">
        <v>71.532343314676595</v>
      </c>
      <c r="T14" s="66">
        <v>74.650183488045002</v>
      </c>
      <c r="U14" s="68">
        <v>-4.3586439768270404</v>
      </c>
      <c r="V14" s="53"/>
      <c r="W14" s="53"/>
    </row>
    <row r="15" spans="1:23" ht="14.25" thickBot="1">
      <c r="A15" s="49"/>
      <c r="B15" s="51" t="s">
        <v>13</v>
      </c>
      <c r="C15" s="52"/>
      <c r="D15" s="66">
        <v>187664.87169999999</v>
      </c>
      <c r="E15" s="66">
        <v>152345</v>
      </c>
      <c r="F15" s="67">
        <v>123.184135810168</v>
      </c>
      <c r="G15" s="66">
        <v>122700.145</v>
      </c>
      <c r="H15" s="67">
        <v>52.9459249620283</v>
      </c>
      <c r="I15" s="66">
        <v>26418.399099999999</v>
      </c>
      <c r="J15" s="67">
        <v>14.0774343438298</v>
      </c>
      <c r="K15" s="66">
        <v>24188.219300000001</v>
      </c>
      <c r="L15" s="67">
        <v>19.7132768669507</v>
      </c>
      <c r="M15" s="67">
        <v>9.2201074098910998E-2</v>
      </c>
      <c r="N15" s="66">
        <v>790712.71180000005</v>
      </c>
      <c r="O15" s="66">
        <v>28611137.1459</v>
      </c>
      <c r="P15" s="66">
        <v>4411</v>
      </c>
      <c r="Q15" s="66">
        <v>5198</v>
      </c>
      <c r="R15" s="67">
        <v>-15.1404386302424</v>
      </c>
      <c r="S15" s="66">
        <v>42.544745341192503</v>
      </c>
      <c r="T15" s="66">
        <v>40.563229492112399</v>
      </c>
      <c r="U15" s="68">
        <v>4.6574866841700997</v>
      </c>
      <c r="V15" s="53"/>
      <c r="W15" s="53"/>
    </row>
    <row r="16" spans="1:23" ht="14.25" thickBot="1">
      <c r="A16" s="49"/>
      <c r="B16" s="51" t="s">
        <v>14</v>
      </c>
      <c r="C16" s="52"/>
      <c r="D16" s="66">
        <v>1185620.4236999999</v>
      </c>
      <c r="E16" s="66">
        <v>1123917</v>
      </c>
      <c r="F16" s="67">
        <v>105.490033845916</v>
      </c>
      <c r="G16" s="66">
        <v>1094868.7396</v>
      </c>
      <c r="H16" s="67">
        <v>8.2888186334697291</v>
      </c>
      <c r="I16" s="66">
        <v>80921.753700000001</v>
      </c>
      <c r="J16" s="67">
        <v>6.8252665087756501</v>
      </c>
      <c r="K16" s="66">
        <v>94696.039000000004</v>
      </c>
      <c r="L16" s="67">
        <v>8.6490768778909803</v>
      </c>
      <c r="M16" s="67">
        <v>-0.14545788235134099</v>
      </c>
      <c r="N16" s="66">
        <v>4250436.2215999998</v>
      </c>
      <c r="O16" s="66">
        <v>241855592.86500001</v>
      </c>
      <c r="P16" s="66">
        <v>73264</v>
      </c>
      <c r="Q16" s="66">
        <v>79442</v>
      </c>
      <c r="R16" s="67">
        <v>-7.7767427808967504</v>
      </c>
      <c r="S16" s="66">
        <v>16.182851382670901</v>
      </c>
      <c r="T16" s="66">
        <v>16.813242570680501</v>
      </c>
      <c r="U16" s="68">
        <v>-3.8954271599172601</v>
      </c>
      <c r="V16" s="53"/>
      <c r="W16" s="53"/>
    </row>
    <row r="17" spans="1:23" ht="12" thickBot="1">
      <c r="A17" s="49"/>
      <c r="B17" s="51" t="s">
        <v>15</v>
      </c>
      <c r="C17" s="52"/>
      <c r="D17" s="66">
        <v>628976.92319999996</v>
      </c>
      <c r="E17" s="66">
        <v>843339</v>
      </c>
      <c r="F17" s="67">
        <v>74.581742715562797</v>
      </c>
      <c r="G17" s="66">
        <v>867311.62910000002</v>
      </c>
      <c r="H17" s="67">
        <v>-27.479708319755499</v>
      </c>
      <c r="I17" s="66">
        <v>24046.887999999999</v>
      </c>
      <c r="J17" s="67">
        <v>3.8231749231209302</v>
      </c>
      <c r="K17" s="66">
        <v>148716.609</v>
      </c>
      <c r="L17" s="67">
        <v>17.146848261947301</v>
      </c>
      <c r="M17" s="67">
        <v>-0.83830395164537397</v>
      </c>
      <c r="N17" s="66">
        <v>2442410.0400999999</v>
      </c>
      <c r="O17" s="66">
        <v>232072365.28670001</v>
      </c>
      <c r="P17" s="66">
        <v>13175</v>
      </c>
      <c r="Q17" s="66">
        <v>14268</v>
      </c>
      <c r="R17" s="67">
        <v>-7.6604990187833</v>
      </c>
      <c r="S17" s="66">
        <v>47.740183924098702</v>
      </c>
      <c r="T17" s="66">
        <v>47.771784679002003</v>
      </c>
      <c r="U17" s="68">
        <v>-6.6193198906682002E-2</v>
      </c>
      <c r="V17" s="35"/>
      <c r="W17" s="35"/>
    </row>
    <row r="18" spans="1:23" ht="12" thickBot="1">
      <c r="A18" s="49"/>
      <c r="B18" s="51" t="s">
        <v>16</v>
      </c>
      <c r="C18" s="52"/>
      <c r="D18" s="66">
        <v>2392879.9904</v>
      </c>
      <c r="E18" s="66">
        <v>2487181</v>
      </c>
      <c r="F18" s="67">
        <v>96.208518415024898</v>
      </c>
      <c r="G18" s="66">
        <v>2038625.3910999999</v>
      </c>
      <c r="H18" s="67">
        <v>17.377130729685099</v>
      </c>
      <c r="I18" s="66">
        <v>318825.8468</v>
      </c>
      <c r="J18" s="67">
        <v>13.32393801942</v>
      </c>
      <c r="K18" s="66">
        <v>305681.55849999998</v>
      </c>
      <c r="L18" s="67">
        <v>14.9944938307209</v>
      </c>
      <c r="M18" s="67">
        <v>4.2999938774520997E-2</v>
      </c>
      <c r="N18" s="66">
        <v>8187969.3945000004</v>
      </c>
      <c r="O18" s="66">
        <v>568088081.6638</v>
      </c>
      <c r="P18" s="66">
        <v>117809</v>
      </c>
      <c r="Q18" s="66">
        <v>124709</v>
      </c>
      <c r="R18" s="67">
        <v>-5.5328805459108796</v>
      </c>
      <c r="S18" s="66">
        <v>20.311521109592601</v>
      </c>
      <c r="T18" s="66">
        <v>20.6018884867973</v>
      </c>
      <c r="U18" s="68">
        <v>-1.4295698270844099</v>
      </c>
      <c r="V18" s="35"/>
      <c r="W18" s="35"/>
    </row>
    <row r="19" spans="1:23" ht="12" thickBot="1">
      <c r="A19" s="49"/>
      <c r="B19" s="51" t="s">
        <v>17</v>
      </c>
      <c r="C19" s="52"/>
      <c r="D19" s="66">
        <v>1187782.1998999999</v>
      </c>
      <c r="E19" s="66">
        <v>881285</v>
      </c>
      <c r="F19" s="67">
        <v>134.77844283063899</v>
      </c>
      <c r="G19" s="66">
        <v>784457.26919999998</v>
      </c>
      <c r="H19" s="67">
        <v>51.414518870010099</v>
      </c>
      <c r="I19" s="66">
        <v>20345.594499999999</v>
      </c>
      <c r="J19" s="67">
        <v>1.7129061625702899</v>
      </c>
      <c r="K19" s="66">
        <v>92147.1057</v>
      </c>
      <c r="L19" s="67">
        <v>11.7466061336869</v>
      </c>
      <c r="M19" s="67">
        <v>-0.77920527893476699</v>
      </c>
      <c r="N19" s="66">
        <v>4232821.6634999998</v>
      </c>
      <c r="O19" s="66">
        <v>190853909.87720001</v>
      </c>
      <c r="P19" s="66">
        <v>19698</v>
      </c>
      <c r="Q19" s="66">
        <v>21932</v>
      </c>
      <c r="R19" s="67">
        <v>-10.186029545868999</v>
      </c>
      <c r="S19" s="66">
        <v>60.2996344755813</v>
      </c>
      <c r="T19" s="66">
        <v>59.280663815429499</v>
      </c>
      <c r="U19" s="68">
        <v>1.68984550074576</v>
      </c>
      <c r="V19" s="35"/>
      <c r="W19" s="35"/>
    </row>
    <row r="20" spans="1:23" ht="12" thickBot="1">
      <c r="A20" s="49"/>
      <c r="B20" s="51" t="s">
        <v>18</v>
      </c>
      <c r="C20" s="52"/>
      <c r="D20" s="66">
        <v>1151879.169</v>
      </c>
      <c r="E20" s="66">
        <v>1554515</v>
      </c>
      <c r="F20" s="67">
        <v>74.098942049449505</v>
      </c>
      <c r="G20" s="66">
        <v>1246584.8862999999</v>
      </c>
      <c r="H20" s="67">
        <v>-7.5972136627692297</v>
      </c>
      <c r="I20" s="66">
        <v>88117.584700000007</v>
      </c>
      <c r="J20" s="67">
        <v>7.6498982767870496</v>
      </c>
      <c r="K20" s="66">
        <v>86215.191900000005</v>
      </c>
      <c r="L20" s="67">
        <v>6.9161107957835197</v>
      </c>
      <c r="M20" s="67">
        <v>2.2065633191497999E-2</v>
      </c>
      <c r="N20" s="66">
        <v>4468432.5756999999</v>
      </c>
      <c r="O20" s="66">
        <v>285658599.66119999</v>
      </c>
      <c r="P20" s="66">
        <v>42865</v>
      </c>
      <c r="Q20" s="66">
        <v>46057</v>
      </c>
      <c r="R20" s="67">
        <v>-6.9305425885316101</v>
      </c>
      <c r="S20" s="66">
        <v>26.872254030094499</v>
      </c>
      <c r="T20" s="66">
        <v>28.4470106476757</v>
      </c>
      <c r="U20" s="68">
        <v>-5.86015827260952</v>
      </c>
      <c r="V20" s="35"/>
      <c r="W20" s="35"/>
    </row>
    <row r="21" spans="1:23" ht="12" thickBot="1">
      <c r="A21" s="49"/>
      <c r="B21" s="51" t="s">
        <v>19</v>
      </c>
      <c r="C21" s="52"/>
      <c r="D21" s="66">
        <v>447971.41940000001</v>
      </c>
      <c r="E21" s="66">
        <v>537395</v>
      </c>
      <c r="F21" s="67">
        <v>83.359804129178698</v>
      </c>
      <c r="G21" s="66">
        <v>432264.16190000001</v>
      </c>
      <c r="H21" s="67">
        <v>3.6337172693103699</v>
      </c>
      <c r="I21" s="66">
        <v>60237.423499999997</v>
      </c>
      <c r="J21" s="67">
        <v>13.4467113059758</v>
      </c>
      <c r="K21" s="66">
        <v>58255.667500000003</v>
      </c>
      <c r="L21" s="67">
        <v>13.476867303534799</v>
      </c>
      <c r="M21" s="67">
        <v>3.4018252387202998E-2</v>
      </c>
      <c r="N21" s="66">
        <v>1497194.1028</v>
      </c>
      <c r="O21" s="66">
        <v>111434849.5424</v>
      </c>
      <c r="P21" s="66">
        <v>37061</v>
      </c>
      <c r="Q21" s="66">
        <v>38929</v>
      </c>
      <c r="R21" s="67">
        <v>-4.7984792827968903</v>
      </c>
      <c r="S21" s="66">
        <v>12.087407770972201</v>
      </c>
      <c r="T21" s="66">
        <v>11.8141393511264</v>
      </c>
      <c r="U21" s="68">
        <v>2.2607694306634101</v>
      </c>
      <c r="V21" s="35"/>
      <c r="W21" s="35"/>
    </row>
    <row r="22" spans="1:23" ht="12" thickBot="1">
      <c r="A22" s="49"/>
      <c r="B22" s="51" t="s">
        <v>20</v>
      </c>
      <c r="C22" s="52"/>
      <c r="D22" s="66">
        <v>1417203.5405999999</v>
      </c>
      <c r="E22" s="66">
        <v>1481327</v>
      </c>
      <c r="F22" s="67">
        <v>95.671215106455193</v>
      </c>
      <c r="G22" s="66">
        <v>1105564.2764999999</v>
      </c>
      <c r="H22" s="67">
        <v>28.188253792587201</v>
      </c>
      <c r="I22" s="66">
        <v>183419.25039999999</v>
      </c>
      <c r="J22" s="67">
        <v>12.9423364495933</v>
      </c>
      <c r="K22" s="66">
        <v>157426.27540000001</v>
      </c>
      <c r="L22" s="67">
        <v>14.239450274060999</v>
      </c>
      <c r="M22" s="67">
        <v>0.16511204964962301</v>
      </c>
      <c r="N22" s="66">
        <v>4597068.3905999996</v>
      </c>
      <c r="O22" s="66">
        <v>316923395.50019997</v>
      </c>
      <c r="P22" s="66">
        <v>85202</v>
      </c>
      <c r="Q22" s="66">
        <v>90414</v>
      </c>
      <c r="R22" s="67">
        <v>-5.7645939788086</v>
      </c>
      <c r="S22" s="66">
        <v>16.633453916574702</v>
      </c>
      <c r="T22" s="66">
        <v>16.160600431349099</v>
      </c>
      <c r="U22" s="68">
        <v>2.8427859156444701</v>
      </c>
      <c r="V22" s="35"/>
      <c r="W22" s="35"/>
    </row>
    <row r="23" spans="1:23" ht="12" thickBot="1">
      <c r="A23" s="49"/>
      <c r="B23" s="51" t="s">
        <v>21</v>
      </c>
      <c r="C23" s="52"/>
      <c r="D23" s="66">
        <v>4008872.4545</v>
      </c>
      <c r="E23" s="66">
        <v>3220417</v>
      </c>
      <c r="F23" s="67">
        <v>124.483023611539</v>
      </c>
      <c r="G23" s="66">
        <v>3062414.0745999999</v>
      </c>
      <c r="H23" s="67">
        <v>30.9056305530343</v>
      </c>
      <c r="I23" s="66">
        <v>418344.09740000003</v>
      </c>
      <c r="J23" s="67">
        <v>10.4354554091738</v>
      </c>
      <c r="K23" s="66">
        <v>402294.78049999999</v>
      </c>
      <c r="L23" s="67">
        <v>13.1365246730244</v>
      </c>
      <c r="M23" s="67">
        <v>3.9894419907842003E-2</v>
      </c>
      <c r="N23" s="66">
        <v>13767857.900699999</v>
      </c>
      <c r="O23" s="66">
        <v>694938570.45109999</v>
      </c>
      <c r="P23" s="66">
        <v>114395</v>
      </c>
      <c r="Q23" s="66">
        <v>120795</v>
      </c>
      <c r="R23" s="67">
        <v>-5.29823254273769</v>
      </c>
      <c r="S23" s="66">
        <v>35.044123034223503</v>
      </c>
      <c r="T23" s="66">
        <v>34.396840836955199</v>
      </c>
      <c r="U23" s="68">
        <v>1.84704920889653</v>
      </c>
      <c r="V23" s="35"/>
      <c r="W23" s="35"/>
    </row>
    <row r="24" spans="1:23" ht="12" thickBot="1">
      <c r="A24" s="49"/>
      <c r="B24" s="51" t="s">
        <v>22</v>
      </c>
      <c r="C24" s="52"/>
      <c r="D24" s="66">
        <v>409975.6202</v>
      </c>
      <c r="E24" s="66">
        <v>448433</v>
      </c>
      <c r="F24" s="67">
        <v>91.424052244148001</v>
      </c>
      <c r="G24" s="66">
        <v>373887.10389999999</v>
      </c>
      <c r="H24" s="67">
        <v>9.6522495490115201</v>
      </c>
      <c r="I24" s="66">
        <v>62666.942900000002</v>
      </c>
      <c r="J24" s="67">
        <v>15.2855291418131</v>
      </c>
      <c r="K24" s="66">
        <v>59408.568800000001</v>
      </c>
      <c r="L24" s="67">
        <v>15.8894404702146</v>
      </c>
      <c r="M24" s="67">
        <v>5.4846870843992E-2</v>
      </c>
      <c r="N24" s="66">
        <v>1492272.3461</v>
      </c>
      <c r="O24" s="66">
        <v>85731328.729900002</v>
      </c>
      <c r="P24" s="66">
        <v>40451</v>
      </c>
      <c r="Q24" s="66">
        <v>43327</v>
      </c>
      <c r="R24" s="67">
        <v>-6.6378932305490901</v>
      </c>
      <c r="S24" s="66">
        <v>10.135117060146801</v>
      </c>
      <c r="T24" s="66">
        <v>10.3662604842246</v>
      </c>
      <c r="U24" s="68">
        <v>-2.28061918482096</v>
      </c>
      <c r="V24" s="35"/>
      <c r="W24" s="35"/>
    </row>
    <row r="25" spans="1:23" ht="12" thickBot="1">
      <c r="A25" s="49"/>
      <c r="B25" s="51" t="s">
        <v>23</v>
      </c>
      <c r="C25" s="52"/>
      <c r="D25" s="66">
        <v>314302.35110000003</v>
      </c>
      <c r="E25" s="66">
        <v>284879</v>
      </c>
      <c r="F25" s="67">
        <v>110.328367868463</v>
      </c>
      <c r="G25" s="66">
        <v>254428.13070000001</v>
      </c>
      <c r="H25" s="67">
        <v>23.532861808664801</v>
      </c>
      <c r="I25" s="66">
        <v>22121.710899999998</v>
      </c>
      <c r="J25" s="67">
        <v>7.0383536179663002</v>
      </c>
      <c r="K25" s="66">
        <v>31311.862499999999</v>
      </c>
      <c r="L25" s="67">
        <v>12.3067612114481</v>
      </c>
      <c r="M25" s="67">
        <v>-0.29350383101612099</v>
      </c>
      <c r="N25" s="66">
        <v>1110012.4765000001</v>
      </c>
      <c r="O25" s="66">
        <v>71667648.979800001</v>
      </c>
      <c r="P25" s="66">
        <v>20358</v>
      </c>
      <c r="Q25" s="66">
        <v>21246</v>
      </c>
      <c r="R25" s="67">
        <v>-4.1796102795820396</v>
      </c>
      <c r="S25" s="66">
        <v>15.4387636850378</v>
      </c>
      <c r="T25" s="66">
        <v>15.8775433681634</v>
      </c>
      <c r="U25" s="68">
        <v>-2.8420648963675199</v>
      </c>
      <c r="V25" s="35"/>
      <c r="W25" s="35"/>
    </row>
    <row r="26" spans="1:23" ht="12" thickBot="1">
      <c r="A26" s="49"/>
      <c r="B26" s="51" t="s">
        <v>24</v>
      </c>
      <c r="C26" s="52"/>
      <c r="D26" s="66">
        <v>576391.96089999995</v>
      </c>
      <c r="E26" s="66">
        <v>568485</v>
      </c>
      <c r="F26" s="67">
        <v>101.390882943261</v>
      </c>
      <c r="G26" s="66">
        <v>453513.1986</v>
      </c>
      <c r="H26" s="67">
        <v>27.0948591307437</v>
      </c>
      <c r="I26" s="66">
        <v>117052.0629</v>
      </c>
      <c r="J26" s="67">
        <v>20.3077195450871</v>
      </c>
      <c r="K26" s="66">
        <v>92247.092199999999</v>
      </c>
      <c r="L26" s="67">
        <v>20.340552928727899</v>
      </c>
      <c r="M26" s="67">
        <v>0.26889704714182899</v>
      </c>
      <c r="N26" s="66">
        <v>1812342.49</v>
      </c>
      <c r="O26" s="66">
        <v>154890895.43610001</v>
      </c>
      <c r="P26" s="66">
        <v>40879</v>
      </c>
      <c r="Q26" s="66">
        <v>43457</v>
      </c>
      <c r="R26" s="67">
        <v>-5.9323008951377201</v>
      </c>
      <c r="S26" s="66">
        <v>14.0999525648866</v>
      </c>
      <c r="T26" s="66">
        <v>12.7369628368272</v>
      </c>
      <c r="U26" s="68">
        <v>9.6666263364154208</v>
      </c>
      <c r="V26" s="35"/>
      <c r="W26" s="35"/>
    </row>
    <row r="27" spans="1:23" ht="12" thickBot="1">
      <c r="A27" s="49"/>
      <c r="B27" s="51" t="s">
        <v>25</v>
      </c>
      <c r="C27" s="52"/>
      <c r="D27" s="66">
        <v>297427.28810000001</v>
      </c>
      <c r="E27" s="66">
        <v>340796</v>
      </c>
      <c r="F27" s="67">
        <v>87.274289633681207</v>
      </c>
      <c r="G27" s="66">
        <v>256259.7309</v>
      </c>
      <c r="H27" s="67">
        <v>16.0647781278069</v>
      </c>
      <c r="I27" s="66">
        <v>81360.211200000005</v>
      </c>
      <c r="J27" s="67">
        <v>27.354655895811899</v>
      </c>
      <c r="K27" s="66">
        <v>64265.926099999997</v>
      </c>
      <c r="L27" s="67">
        <v>25.078433460572999</v>
      </c>
      <c r="M27" s="67">
        <v>0.26599297850933801</v>
      </c>
      <c r="N27" s="66">
        <v>980351.75890000002</v>
      </c>
      <c r="O27" s="66">
        <v>72128793.197099999</v>
      </c>
      <c r="P27" s="66">
        <v>42398</v>
      </c>
      <c r="Q27" s="66">
        <v>43453</v>
      </c>
      <c r="R27" s="67">
        <v>-2.42791061606794</v>
      </c>
      <c r="S27" s="66">
        <v>7.0151254328034298</v>
      </c>
      <c r="T27" s="66">
        <v>6.9796590523093904</v>
      </c>
      <c r="U27" s="68">
        <v>0.50557015457198495</v>
      </c>
      <c r="V27" s="35"/>
      <c r="W27" s="35"/>
    </row>
    <row r="28" spans="1:23" ht="12" thickBot="1">
      <c r="A28" s="49"/>
      <c r="B28" s="51" t="s">
        <v>26</v>
      </c>
      <c r="C28" s="52"/>
      <c r="D28" s="66">
        <v>1045344.3578999999</v>
      </c>
      <c r="E28" s="66">
        <v>1057483</v>
      </c>
      <c r="F28" s="67">
        <v>98.852119409957396</v>
      </c>
      <c r="G28" s="66">
        <v>775155.1912</v>
      </c>
      <c r="H28" s="67">
        <v>34.856138456832902</v>
      </c>
      <c r="I28" s="66">
        <v>37562.760399999999</v>
      </c>
      <c r="J28" s="67">
        <v>3.5933384167739799</v>
      </c>
      <c r="K28" s="66">
        <v>56344.130299999997</v>
      </c>
      <c r="L28" s="67">
        <v>7.2687548170547602</v>
      </c>
      <c r="M28" s="67">
        <v>-0.3333332114632</v>
      </c>
      <c r="N28" s="66">
        <v>3651605.7727000001</v>
      </c>
      <c r="O28" s="66">
        <v>247589377.0932</v>
      </c>
      <c r="P28" s="66">
        <v>50635</v>
      </c>
      <c r="Q28" s="66">
        <v>53408</v>
      </c>
      <c r="R28" s="67">
        <v>-5.1921060515278601</v>
      </c>
      <c r="S28" s="66">
        <v>20.6446994746717</v>
      </c>
      <c r="T28" s="66">
        <v>21.517511533852598</v>
      </c>
      <c r="U28" s="68">
        <v>-4.2277779836503102</v>
      </c>
      <c r="V28" s="35"/>
      <c r="W28" s="35"/>
    </row>
    <row r="29" spans="1:23" ht="12" thickBot="1">
      <c r="A29" s="49"/>
      <c r="B29" s="51" t="s">
        <v>27</v>
      </c>
      <c r="C29" s="52"/>
      <c r="D29" s="66">
        <v>653035.69180000003</v>
      </c>
      <c r="E29" s="66">
        <v>735105</v>
      </c>
      <c r="F29" s="67">
        <v>88.835702627515801</v>
      </c>
      <c r="G29" s="66">
        <v>551186.93440000003</v>
      </c>
      <c r="H29" s="67">
        <v>18.478079040619601</v>
      </c>
      <c r="I29" s="66">
        <v>84511.728900000002</v>
      </c>
      <c r="J29" s="67">
        <v>12.9413644554489</v>
      </c>
      <c r="K29" s="66">
        <v>118895.33259999999</v>
      </c>
      <c r="L29" s="67">
        <v>21.570782103067199</v>
      </c>
      <c r="M29" s="67">
        <v>-0.28919220753330099</v>
      </c>
      <c r="N29" s="66">
        <v>2164161.1194000002</v>
      </c>
      <c r="O29" s="66">
        <v>175763257.2798</v>
      </c>
      <c r="P29" s="66">
        <v>94479</v>
      </c>
      <c r="Q29" s="66">
        <v>98705</v>
      </c>
      <c r="R29" s="67">
        <v>-4.2814447089813097</v>
      </c>
      <c r="S29" s="66">
        <v>6.9119665936345598</v>
      </c>
      <c r="T29" s="66">
        <v>7.0408137227090801</v>
      </c>
      <c r="U29" s="68">
        <v>-1.86411677963226</v>
      </c>
      <c r="V29" s="35"/>
      <c r="W29" s="35"/>
    </row>
    <row r="30" spans="1:23" ht="12" thickBot="1">
      <c r="A30" s="49"/>
      <c r="B30" s="51" t="s">
        <v>28</v>
      </c>
      <c r="C30" s="52"/>
      <c r="D30" s="66">
        <v>1535475.9276999999</v>
      </c>
      <c r="E30" s="66">
        <v>1446485</v>
      </c>
      <c r="F30" s="67">
        <v>106.152219186511</v>
      </c>
      <c r="G30" s="66">
        <v>1223823.4815</v>
      </c>
      <c r="H30" s="67">
        <v>25.465473649681702</v>
      </c>
      <c r="I30" s="66">
        <v>158658.37419999999</v>
      </c>
      <c r="J30" s="67">
        <v>10.332846730958201</v>
      </c>
      <c r="K30" s="66">
        <v>208719.9184</v>
      </c>
      <c r="L30" s="67">
        <v>17.054740455231201</v>
      </c>
      <c r="M30" s="67">
        <v>-0.239850343866367</v>
      </c>
      <c r="N30" s="66">
        <v>5226192.3406999996</v>
      </c>
      <c r="O30" s="66">
        <v>324454874.22000003</v>
      </c>
      <c r="P30" s="66">
        <v>94674</v>
      </c>
      <c r="Q30" s="66">
        <v>99410</v>
      </c>
      <c r="R30" s="67">
        <v>-4.7641082386077898</v>
      </c>
      <c r="S30" s="66">
        <v>16.2185597703699</v>
      </c>
      <c r="T30" s="66">
        <v>16.778777837239701</v>
      </c>
      <c r="U30" s="68">
        <v>-3.4541788839554801</v>
      </c>
      <c r="V30" s="35"/>
      <c r="W30" s="35"/>
    </row>
    <row r="31" spans="1:23" ht="12" thickBot="1">
      <c r="A31" s="49"/>
      <c r="B31" s="51" t="s">
        <v>29</v>
      </c>
      <c r="C31" s="52"/>
      <c r="D31" s="66">
        <v>1046934.5422</v>
      </c>
      <c r="E31" s="66">
        <v>1114734</v>
      </c>
      <c r="F31" s="67">
        <v>93.917880157957001</v>
      </c>
      <c r="G31" s="66">
        <v>1094125.629</v>
      </c>
      <c r="H31" s="67">
        <v>-4.31313238161977</v>
      </c>
      <c r="I31" s="66">
        <v>28663.719499999999</v>
      </c>
      <c r="J31" s="67">
        <v>2.7378712177904498</v>
      </c>
      <c r="K31" s="66">
        <v>34966.148800000003</v>
      </c>
      <c r="L31" s="67">
        <v>3.1958074898545301</v>
      </c>
      <c r="M31" s="67">
        <v>-0.18024373619321801</v>
      </c>
      <c r="N31" s="66">
        <v>4057395.1260000002</v>
      </c>
      <c r="O31" s="66">
        <v>262173368.0704</v>
      </c>
      <c r="P31" s="66">
        <v>36838</v>
      </c>
      <c r="Q31" s="66">
        <v>39757</v>
      </c>
      <c r="R31" s="67">
        <v>-7.3421032774102697</v>
      </c>
      <c r="S31" s="66">
        <v>28.419961512568499</v>
      </c>
      <c r="T31" s="66">
        <v>31.160205035591201</v>
      </c>
      <c r="U31" s="68">
        <v>-9.6419677479535597</v>
      </c>
      <c r="V31" s="35"/>
      <c r="W31" s="35"/>
    </row>
    <row r="32" spans="1:23" ht="12" thickBot="1">
      <c r="A32" s="49"/>
      <c r="B32" s="51" t="s">
        <v>30</v>
      </c>
      <c r="C32" s="52"/>
      <c r="D32" s="66">
        <v>155630.06789999999</v>
      </c>
      <c r="E32" s="66">
        <v>165296</v>
      </c>
      <c r="F32" s="67">
        <v>94.1523496636337</v>
      </c>
      <c r="G32" s="66">
        <v>127555.7957</v>
      </c>
      <c r="H32" s="67">
        <v>22.0094054103416</v>
      </c>
      <c r="I32" s="66">
        <v>35402.3249</v>
      </c>
      <c r="J32" s="67">
        <v>22.747741087376301</v>
      </c>
      <c r="K32" s="66">
        <v>31945.527600000001</v>
      </c>
      <c r="L32" s="67">
        <v>25.044356020586498</v>
      </c>
      <c r="M32" s="67">
        <v>0.108209115945232</v>
      </c>
      <c r="N32" s="66">
        <v>525848.77110000001</v>
      </c>
      <c r="O32" s="66">
        <v>39845120.974699996</v>
      </c>
      <c r="P32" s="66">
        <v>30044</v>
      </c>
      <c r="Q32" s="66">
        <v>30870</v>
      </c>
      <c r="R32" s="67">
        <v>-2.6757369614512498</v>
      </c>
      <c r="S32" s="66">
        <v>5.1800714918120097</v>
      </c>
      <c r="T32" s="66">
        <v>5.3155789471979302</v>
      </c>
      <c r="U32" s="68">
        <v>-2.6159379383105299</v>
      </c>
      <c r="V32" s="35"/>
      <c r="W32" s="35"/>
    </row>
    <row r="33" spans="1:23" ht="12" thickBot="1">
      <c r="A33" s="49"/>
      <c r="B33" s="51" t="s">
        <v>31</v>
      </c>
      <c r="C33" s="52"/>
      <c r="D33" s="66">
        <v>71.025899999999993</v>
      </c>
      <c r="E33" s="69"/>
      <c r="F33" s="69"/>
      <c r="G33" s="66">
        <v>338.9006</v>
      </c>
      <c r="H33" s="67">
        <v>-79.042261949373895</v>
      </c>
      <c r="I33" s="66">
        <v>14.130599999999999</v>
      </c>
      <c r="J33" s="67">
        <v>19.894996050736399</v>
      </c>
      <c r="K33" s="66">
        <v>-1.1054999999999999</v>
      </c>
      <c r="L33" s="67">
        <v>-0.32620184207404801</v>
      </c>
      <c r="M33" s="67">
        <v>-13.7820895522388</v>
      </c>
      <c r="N33" s="66">
        <v>235.3853</v>
      </c>
      <c r="O33" s="66">
        <v>28426.941900000002</v>
      </c>
      <c r="P33" s="66">
        <v>9</v>
      </c>
      <c r="Q33" s="66">
        <v>14</v>
      </c>
      <c r="R33" s="67">
        <v>-35.714285714285701</v>
      </c>
      <c r="S33" s="66">
        <v>7.8917666666666699</v>
      </c>
      <c r="T33" s="66">
        <v>8.3272499999999994</v>
      </c>
      <c r="U33" s="68">
        <v>-5.5181982910459499</v>
      </c>
      <c r="V33" s="35"/>
      <c r="W33" s="35"/>
    </row>
    <row r="34" spans="1:23" ht="12" thickBot="1">
      <c r="A34" s="49"/>
      <c r="B34" s="51" t="s">
        <v>40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25.9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>
      <c r="A35" s="49"/>
      <c r="B35" s="51" t="s">
        <v>32</v>
      </c>
      <c r="C35" s="52"/>
      <c r="D35" s="66">
        <v>206562.2562</v>
      </c>
      <c r="E35" s="66">
        <v>185853</v>
      </c>
      <c r="F35" s="67">
        <v>111.142815128085</v>
      </c>
      <c r="G35" s="66">
        <v>139985.72140000001</v>
      </c>
      <c r="H35" s="67">
        <v>47.559518309558101</v>
      </c>
      <c r="I35" s="66">
        <v>26781.355</v>
      </c>
      <c r="J35" s="67">
        <v>12.9652703706283</v>
      </c>
      <c r="K35" s="66">
        <v>17367.475600000002</v>
      </c>
      <c r="L35" s="67">
        <v>12.406605063936199</v>
      </c>
      <c r="M35" s="67">
        <v>0.542040744251859</v>
      </c>
      <c r="N35" s="66">
        <v>789072.61190000002</v>
      </c>
      <c r="O35" s="66">
        <v>41130009.8935</v>
      </c>
      <c r="P35" s="66">
        <v>15549</v>
      </c>
      <c r="Q35" s="66">
        <v>17882</v>
      </c>
      <c r="R35" s="67">
        <v>-13.046639078402899</v>
      </c>
      <c r="S35" s="66">
        <v>13.284600694578399</v>
      </c>
      <c r="T35" s="66">
        <v>13.5551298959848</v>
      </c>
      <c r="U35" s="68">
        <v>-2.0364119902886202</v>
      </c>
      <c r="V35" s="35"/>
      <c r="W35" s="35"/>
    </row>
    <row r="36" spans="1:23" ht="12" thickBot="1">
      <c r="A36" s="49"/>
      <c r="B36" s="51" t="s">
        <v>41</v>
      </c>
      <c r="C36" s="52"/>
      <c r="D36" s="69"/>
      <c r="E36" s="66">
        <v>900826</v>
      </c>
      <c r="F36" s="69"/>
      <c r="G36" s="66">
        <v>290500.83</v>
      </c>
      <c r="H36" s="69"/>
      <c r="I36" s="69"/>
      <c r="J36" s="69"/>
      <c r="K36" s="66">
        <v>11965.8462</v>
      </c>
      <c r="L36" s="67">
        <v>4.1190402795062599</v>
      </c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>
      <c r="A37" s="49"/>
      <c r="B37" s="51" t="s">
        <v>42</v>
      </c>
      <c r="C37" s="52"/>
      <c r="D37" s="69"/>
      <c r="E37" s="66">
        <v>406047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>
      <c r="A38" s="49"/>
      <c r="B38" s="51" t="s">
        <v>43</v>
      </c>
      <c r="C38" s="52"/>
      <c r="D38" s="69"/>
      <c r="E38" s="66">
        <v>481072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>
      <c r="A39" s="49"/>
      <c r="B39" s="51" t="s">
        <v>33</v>
      </c>
      <c r="C39" s="52"/>
      <c r="D39" s="66">
        <v>587859.90689999994</v>
      </c>
      <c r="E39" s="66">
        <v>745096</v>
      </c>
      <c r="F39" s="67">
        <v>78.897203434188299</v>
      </c>
      <c r="G39" s="66">
        <v>845822.79630000005</v>
      </c>
      <c r="H39" s="67">
        <v>-30.498455530927199</v>
      </c>
      <c r="I39" s="66">
        <v>34201.156199999998</v>
      </c>
      <c r="J39" s="67">
        <v>5.8179093009344998</v>
      </c>
      <c r="K39" s="66">
        <v>48628.613799999999</v>
      </c>
      <c r="L39" s="67">
        <v>5.7492673421339404</v>
      </c>
      <c r="M39" s="67">
        <v>-0.29668658990234298</v>
      </c>
      <c r="N39" s="66">
        <v>2283341.9717999999</v>
      </c>
      <c r="O39" s="66">
        <v>104232934.86929999</v>
      </c>
      <c r="P39" s="66">
        <v>775</v>
      </c>
      <c r="Q39" s="66">
        <v>867</v>
      </c>
      <c r="R39" s="67">
        <v>-10.6113033448674</v>
      </c>
      <c r="S39" s="66">
        <v>758.52891212903205</v>
      </c>
      <c r="T39" s="66">
        <v>714.61962583621698</v>
      </c>
      <c r="U39" s="68">
        <v>5.7887426030434499</v>
      </c>
      <c r="V39" s="35"/>
      <c r="W39" s="35"/>
    </row>
    <row r="40" spans="1:23" ht="12" thickBot="1">
      <c r="A40" s="49"/>
      <c r="B40" s="51" t="s">
        <v>34</v>
      </c>
      <c r="C40" s="52"/>
      <c r="D40" s="66">
        <v>1112623.4102</v>
      </c>
      <c r="E40" s="66">
        <v>1191974</v>
      </c>
      <c r="F40" s="67">
        <v>93.342926120871795</v>
      </c>
      <c r="G40" s="66">
        <v>960753.84250000003</v>
      </c>
      <c r="H40" s="67">
        <v>15.8073338853183</v>
      </c>
      <c r="I40" s="66">
        <v>49889.7981</v>
      </c>
      <c r="J40" s="67">
        <v>4.4839788236193998</v>
      </c>
      <c r="K40" s="66">
        <v>71315.619000000006</v>
      </c>
      <c r="L40" s="67">
        <v>7.42288147549095</v>
      </c>
      <c r="M40" s="67">
        <v>-0.30043658318383298</v>
      </c>
      <c r="N40" s="66">
        <v>4413981.2758999998</v>
      </c>
      <c r="O40" s="66">
        <v>138723718.1649</v>
      </c>
      <c r="P40" s="66">
        <v>3281</v>
      </c>
      <c r="Q40" s="66">
        <v>3752</v>
      </c>
      <c r="R40" s="67">
        <v>-12.553304904051201</v>
      </c>
      <c r="S40" s="66">
        <v>339.11106680889998</v>
      </c>
      <c r="T40" s="66">
        <v>340.59851769722798</v>
      </c>
      <c r="U40" s="68">
        <v>-0.43863236382274301</v>
      </c>
      <c r="V40" s="35"/>
      <c r="W40" s="35"/>
    </row>
    <row r="41" spans="1:23" ht="12" thickBot="1">
      <c r="A41" s="49"/>
      <c r="B41" s="51" t="s">
        <v>44</v>
      </c>
      <c r="C41" s="52"/>
      <c r="D41" s="69"/>
      <c r="E41" s="66">
        <v>469618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>
      <c r="A42" s="49"/>
      <c r="B42" s="51" t="s">
        <v>45</v>
      </c>
      <c r="C42" s="52"/>
      <c r="D42" s="69"/>
      <c r="E42" s="66">
        <v>200441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>
      <c r="A43" s="50"/>
      <c r="B43" s="51" t="s">
        <v>35</v>
      </c>
      <c r="C43" s="52"/>
      <c r="D43" s="71">
        <v>50127.192600000002</v>
      </c>
      <c r="E43" s="72"/>
      <c r="F43" s="72"/>
      <c r="G43" s="71">
        <v>59179.08</v>
      </c>
      <c r="H43" s="73">
        <v>-15.2957555271221</v>
      </c>
      <c r="I43" s="71">
        <v>10842.1986</v>
      </c>
      <c r="J43" s="73">
        <v>21.629375270459501</v>
      </c>
      <c r="K43" s="71">
        <v>4227.6422000000002</v>
      </c>
      <c r="L43" s="73">
        <v>7.1438119686889401</v>
      </c>
      <c r="M43" s="73">
        <v>1.56459702289848</v>
      </c>
      <c r="N43" s="71">
        <v>132005.9969</v>
      </c>
      <c r="O43" s="71">
        <v>14102840.1527</v>
      </c>
      <c r="P43" s="71">
        <v>69</v>
      </c>
      <c r="Q43" s="71">
        <v>76</v>
      </c>
      <c r="R43" s="73">
        <v>-9.2105263157894708</v>
      </c>
      <c r="S43" s="71">
        <v>726.48105217391299</v>
      </c>
      <c r="T43" s="71">
        <v>588.30330000000004</v>
      </c>
      <c r="U43" s="74">
        <v>19.0201453651725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30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1" t="s">
        <v>53</v>
      </c>
      <c r="B1" s="32" t="s">
        <v>36</v>
      </c>
      <c r="C1" s="31" t="s">
        <v>37</v>
      </c>
      <c r="D1" s="31" t="s">
        <v>38</v>
      </c>
      <c r="E1" s="31" t="s">
        <v>39</v>
      </c>
      <c r="F1" s="31" t="s">
        <v>46</v>
      </c>
      <c r="G1" s="31" t="s">
        <v>39</v>
      </c>
      <c r="H1" s="31" t="s">
        <v>47</v>
      </c>
    </row>
    <row r="2" spans="1:8" ht="14.25">
      <c r="A2" s="33">
        <v>1</v>
      </c>
      <c r="B2" s="34">
        <v>12</v>
      </c>
      <c r="C2" s="33">
        <v>64317</v>
      </c>
      <c r="D2" s="33">
        <v>756492.07422991504</v>
      </c>
      <c r="E2" s="33">
        <v>606281.52902820497</v>
      </c>
      <c r="F2" s="33">
        <v>150210.545201709</v>
      </c>
      <c r="G2" s="33">
        <v>606281.52902820497</v>
      </c>
      <c r="H2" s="33">
        <v>0.19856195500081</v>
      </c>
    </row>
    <row r="3" spans="1:8" ht="14.25">
      <c r="A3" s="33">
        <v>2</v>
      </c>
      <c r="B3" s="34">
        <v>13</v>
      </c>
      <c r="C3" s="33">
        <v>14846.802</v>
      </c>
      <c r="D3" s="33">
        <v>119500.928039566</v>
      </c>
      <c r="E3" s="33">
        <v>92647.783254201597</v>
      </c>
      <c r="F3" s="33">
        <v>26853.144785364198</v>
      </c>
      <c r="G3" s="33">
        <v>92647.783254201597</v>
      </c>
      <c r="H3" s="33">
        <v>0.224710763555521</v>
      </c>
    </row>
    <row r="4" spans="1:8" ht="14.25">
      <c r="A4" s="33">
        <v>3</v>
      </c>
      <c r="B4" s="34">
        <v>14</v>
      </c>
      <c r="C4" s="33">
        <v>133766</v>
      </c>
      <c r="D4" s="33">
        <v>200674.347290598</v>
      </c>
      <c r="E4" s="33">
        <v>169832.11701196601</v>
      </c>
      <c r="F4" s="33">
        <v>30842.230278632502</v>
      </c>
      <c r="G4" s="33">
        <v>169832.11701196601</v>
      </c>
      <c r="H4" s="33">
        <v>0.15369293930713299</v>
      </c>
    </row>
    <row r="5" spans="1:8" ht="14.25">
      <c r="A5" s="33">
        <v>4</v>
      </c>
      <c r="B5" s="34">
        <v>15</v>
      </c>
      <c r="C5" s="33">
        <v>3743</v>
      </c>
      <c r="D5" s="33">
        <v>54166.542818803398</v>
      </c>
      <c r="E5" s="33">
        <v>43284.447235897402</v>
      </c>
      <c r="F5" s="33">
        <v>10882.095582906</v>
      </c>
      <c r="G5" s="33">
        <v>43284.447235897402</v>
      </c>
      <c r="H5" s="33">
        <v>0.20090068548972201</v>
      </c>
    </row>
    <row r="6" spans="1:8" ht="14.25">
      <c r="A6" s="33">
        <v>5</v>
      </c>
      <c r="B6" s="34">
        <v>16</v>
      </c>
      <c r="C6" s="33">
        <v>3930</v>
      </c>
      <c r="D6" s="33">
        <v>289084.86891965801</v>
      </c>
      <c r="E6" s="33">
        <v>273227.67798461497</v>
      </c>
      <c r="F6" s="33">
        <v>15857.190935042699</v>
      </c>
      <c r="G6" s="33">
        <v>273227.67798461497</v>
      </c>
      <c r="H6" s="33">
        <v>5.4853064410817498E-2</v>
      </c>
    </row>
    <row r="7" spans="1:8" ht="14.25">
      <c r="A7" s="33">
        <v>6</v>
      </c>
      <c r="B7" s="34">
        <v>17</v>
      </c>
      <c r="C7" s="33">
        <v>22192.82</v>
      </c>
      <c r="D7" s="33">
        <v>368850.31194359</v>
      </c>
      <c r="E7" s="33">
        <v>288963.91416410299</v>
      </c>
      <c r="F7" s="33">
        <v>79886.397779487204</v>
      </c>
      <c r="G7" s="33">
        <v>288963.91416410299</v>
      </c>
      <c r="H7" s="33">
        <v>0.216582161361177</v>
      </c>
    </row>
    <row r="8" spans="1:8" ht="14.25">
      <c r="A8" s="33">
        <v>7</v>
      </c>
      <c r="B8" s="34">
        <v>18</v>
      </c>
      <c r="C8" s="33">
        <v>71991</v>
      </c>
      <c r="D8" s="33">
        <v>230047.99443760701</v>
      </c>
      <c r="E8" s="33">
        <v>189461.930876923</v>
      </c>
      <c r="F8" s="33">
        <v>40586.063560683797</v>
      </c>
      <c r="G8" s="33">
        <v>189461.930876923</v>
      </c>
      <c r="H8" s="33">
        <v>0.17642433119186099</v>
      </c>
    </row>
    <row r="9" spans="1:8" ht="14.25">
      <c r="A9" s="33">
        <v>8</v>
      </c>
      <c r="B9" s="34">
        <v>19</v>
      </c>
      <c r="C9" s="33">
        <v>88351</v>
      </c>
      <c r="D9" s="33">
        <v>187664.93722222201</v>
      </c>
      <c r="E9" s="33">
        <v>161246.467361538</v>
      </c>
      <c r="F9" s="33">
        <v>26418.469860683799</v>
      </c>
      <c r="G9" s="33">
        <v>161246.467361538</v>
      </c>
      <c r="H9" s="33">
        <v>0.140774671346307</v>
      </c>
    </row>
    <row r="10" spans="1:8" ht="14.25">
      <c r="A10" s="33">
        <v>9</v>
      </c>
      <c r="B10" s="34">
        <v>21</v>
      </c>
      <c r="C10" s="33">
        <v>284141</v>
      </c>
      <c r="D10" s="33">
        <v>1185620.1529999999</v>
      </c>
      <c r="E10" s="33">
        <v>1104698.67</v>
      </c>
      <c r="F10" s="33">
        <v>80921.482999999993</v>
      </c>
      <c r="G10" s="33">
        <v>1104698.67</v>
      </c>
      <c r="H10" s="33">
        <v>6.8252452351828405E-2</v>
      </c>
    </row>
    <row r="11" spans="1:8" ht="14.25">
      <c r="A11" s="33">
        <v>10</v>
      </c>
      <c r="B11" s="34">
        <v>22</v>
      </c>
      <c r="C11" s="33">
        <v>40108.212</v>
      </c>
      <c r="D11" s="33">
        <v>628976.96484444395</v>
      </c>
      <c r="E11" s="33">
        <v>604930.03578290599</v>
      </c>
      <c r="F11" s="33">
        <v>24046.9290615385</v>
      </c>
      <c r="G11" s="33">
        <v>604930.03578290599</v>
      </c>
      <c r="H11" s="33">
        <v>3.8231811982948602E-2</v>
      </c>
    </row>
    <row r="12" spans="1:8" ht="14.25">
      <c r="A12" s="33">
        <v>11</v>
      </c>
      <c r="B12" s="34">
        <v>23</v>
      </c>
      <c r="C12" s="33">
        <v>317460.39199999999</v>
      </c>
      <c r="D12" s="33">
        <v>2392879.8504589698</v>
      </c>
      <c r="E12" s="33">
        <v>2074054.1613290601</v>
      </c>
      <c r="F12" s="33">
        <v>318825.68912991497</v>
      </c>
      <c r="G12" s="33">
        <v>2074054.1613290601</v>
      </c>
      <c r="H12" s="33">
        <v>0.13323932209499001</v>
      </c>
    </row>
    <row r="13" spans="1:8" ht="14.25">
      <c r="A13" s="33">
        <v>12</v>
      </c>
      <c r="B13" s="34">
        <v>24</v>
      </c>
      <c r="C13" s="33">
        <v>36461.303999999996</v>
      </c>
      <c r="D13" s="33">
        <v>1187782.1584316201</v>
      </c>
      <c r="E13" s="33">
        <v>1167436.6052512799</v>
      </c>
      <c r="F13" s="33">
        <v>20345.5531803419</v>
      </c>
      <c r="G13" s="33">
        <v>1167436.6052512799</v>
      </c>
      <c r="H13" s="33">
        <v>1.7129027436484302E-2</v>
      </c>
    </row>
    <row r="14" spans="1:8" ht="14.25">
      <c r="A14" s="33">
        <v>13</v>
      </c>
      <c r="B14" s="34">
        <v>25</v>
      </c>
      <c r="C14" s="33">
        <v>84653</v>
      </c>
      <c r="D14" s="33">
        <v>1151879.1562999999</v>
      </c>
      <c r="E14" s="33">
        <v>1063761.5843</v>
      </c>
      <c r="F14" s="33">
        <v>88117.572</v>
      </c>
      <c r="G14" s="33">
        <v>1063761.5843</v>
      </c>
      <c r="H14" s="33">
        <v>7.6498972585844996E-2</v>
      </c>
    </row>
    <row r="15" spans="1:8" ht="14.25">
      <c r="A15" s="33">
        <v>14</v>
      </c>
      <c r="B15" s="34">
        <v>26</v>
      </c>
      <c r="C15" s="33">
        <v>78305</v>
      </c>
      <c r="D15" s="33">
        <v>447971.08086933702</v>
      </c>
      <c r="E15" s="33">
        <v>387733.99572700198</v>
      </c>
      <c r="F15" s="33">
        <v>60237.085142334203</v>
      </c>
      <c r="G15" s="33">
        <v>387733.99572700198</v>
      </c>
      <c r="H15" s="33">
        <v>0.13446645936482701</v>
      </c>
    </row>
    <row r="16" spans="1:8" ht="14.25">
      <c r="A16" s="33">
        <v>15</v>
      </c>
      <c r="B16" s="34">
        <v>27</v>
      </c>
      <c r="C16" s="33">
        <v>219181.049</v>
      </c>
      <c r="D16" s="33">
        <v>1417203.93894835</v>
      </c>
      <c r="E16" s="33">
        <v>1233784.28665405</v>
      </c>
      <c r="F16" s="33">
        <v>183419.65229430501</v>
      </c>
      <c r="G16" s="33">
        <v>1233784.28665405</v>
      </c>
      <c r="H16" s="33">
        <v>0.1294236117001</v>
      </c>
    </row>
    <row r="17" spans="1:8" ht="14.25">
      <c r="A17" s="33">
        <v>16</v>
      </c>
      <c r="B17" s="34">
        <v>29</v>
      </c>
      <c r="C17" s="33">
        <v>281105</v>
      </c>
      <c r="D17" s="33">
        <v>4008873.74696325</v>
      </c>
      <c r="E17" s="33">
        <v>3590528.3958888901</v>
      </c>
      <c r="F17" s="33">
        <v>418345.35107435897</v>
      </c>
      <c r="G17" s="33">
        <v>3590528.3958888901</v>
      </c>
      <c r="H17" s="33">
        <v>0.104354833172598</v>
      </c>
    </row>
    <row r="18" spans="1:8" ht="14.25">
      <c r="A18" s="33">
        <v>17</v>
      </c>
      <c r="B18" s="34">
        <v>31</v>
      </c>
      <c r="C18" s="33">
        <v>62770.991999999998</v>
      </c>
      <c r="D18" s="33">
        <v>409975.60742626101</v>
      </c>
      <c r="E18" s="33">
        <v>347308.64591171598</v>
      </c>
      <c r="F18" s="33">
        <v>62666.961514544797</v>
      </c>
      <c r="G18" s="33">
        <v>347308.64591171598</v>
      </c>
      <c r="H18" s="33">
        <v>0.152855341584721</v>
      </c>
    </row>
    <row r="19" spans="1:8" ht="14.25">
      <c r="A19" s="33">
        <v>18</v>
      </c>
      <c r="B19" s="34">
        <v>32</v>
      </c>
      <c r="C19" s="33">
        <v>17901.805</v>
      </c>
      <c r="D19" s="33">
        <v>314302.33793039899</v>
      </c>
      <c r="E19" s="33">
        <v>292180.62975116598</v>
      </c>
      <c r="F19" s="33">
        <v>22121.708179232501</v>
      </c>
      <c r="G19" s="33">
        <v>292180.62975116598</v>
      </c>
      <c r="H19" s="33">
        <v>7.0383530472278202E-2</v>
      </c>
    </row>
    <row r="20" spans="1:8" ht="14.25">
      <c r="A20" s="33">
        <v>19</v>
      </c>
      <c r="B20" s="34">
        <v>33</v>
      </c>
      <c r="C20" s="33">
        <v>45796.868000000002</v>
      </c>
      <c r="D20" s="33">
        <v>576391.95117854897</v>
      </c>
      <c r="E20" s="33">
        <v>459339.947215917</v>
      </c>
      <c r="F20" s="33">
        <v>117052.00396263201</v>
      </c>
      <c r="G20" s="33">
        <v>459339.947215917</v>
      </c>
      <c r="H20" s="33">
        <v>0.20307709662373999</v>
      </c>
    </row>
    <row r="21" spans="1:8" ht="14.25">
      <c r="A21" s="33">
        <v>20</v>
      </c>
      <c r="B21" s="34">
        <v>34</v>
      </c>
      <c r="C21" s="33">
        <v>58429.678</v>
      </c>
      <c r="D21" s="33">
        <v>297427.20837938902</v>
      </c>
      <c r="E21" s="33">
        <v>216067.086862394</v>
      </c>
      <c r="F21" s="33">
        <v>81360.121516995001</v>
      </c>
      <c r="G21" s="33">
        <v>216067.086862394</v>
      </c>
      <c r="H21" s="33">
        <v>0.27354633074864698</v>
      </c>
    </row>
    <row r="22" spans="1:8" ht="14.25">
      <c r="A22" s="33">
        <v>21</v>
      </c>
      <c r="B22" s="34">
        <v>35</v>
      </c>
      <c r="C22" s="33">
        <v>42955.131999999998</v>
      </c>
      <c r="D22" s="33">
        <v>1045344.3564079599</v>
      </c>
      <c r="E22" s="33">
        <v>1007781.57160624</v>
      </c>
      <c r="F22" s="33">
        <v>37562.784801722897</v>
      </c>
      <c r="G22" s="33">
        <v>1007781.57160624</v>
      </c>
      <c r="H22" s="33">
        <v>3.59334075622669E-2</v>
      </c>
    </row>
    <row r="23" spans="1:8" ht="14.25">
      <c r="A23" s="33">
        <v>22</v>
      </c>
      <c r="B23" s="34">
        <v>36</v>
      </c>
      <c r="C23" s="33">
        <v>114137.336</v>
      </c>
      <c r="D23" s="33">
        <v>653035.69243362802</v>
      </c>
      <c r="E23" s="33">
        <v>568523.95341944799</v>
      </c>
      <c r="F23" s="33">
        <v>84511.739014180494</v>
      </c>
      <c r="G23" s="33">
        <v>568523.95341944799</v>
      </c>
      <c r="H23" s="33">
        <v>0.12941365991686599</v>
      </c>
    </row>
    <row r="24" spans="1:8" ht="14.25">
      <c r="A24" s="33">
        <v>23</v>
      </c>
      <c r="B24" s="34">
        <v>37</v>
      </c>
      <c r="C24" s="33">
        <v>182114.003</v>
      </c>
      <c r="D24" s="33">
        <v>1535475.88769735</v>
      </c>
      <c r="E24" s="33">
        <v>1376817.4884645201</v>
      </c>
      <c r="F24" s="33">
        <v>158658.39923282899</v>
      </c>
      <c r="G24" s="33">
        <v>1376817.4884645201</v>
      </c>
      <c r="H24" s="33">
        <v>0.103328486304503</v>
      </c>
    </row>
    <row r="25" spans="1:8" ht="14.25">
      <c r="A25" s="33">
        <v>24</v>
      </c>
      <c r="B25" s="34">
        <v>38</v>
      </c>
      <c r="C25" s="33">
        <v>229730.89799999999</v>
      </c>
      <c r="D25" s="33">
        <v>1046934.49570265</v>
      </c>
      <c r="E25" s="33">
        <v>1018270.8783123899</v>
      </c>
      <c r="F25" s="33">
        <v>28663.617390265499</v>
      </c>
      <c r="G25" s="33">
        <v>1018270.8783123899</v>
      </c>
      <c r="H25" s="33">
        <v>2.7378615861757199E-2</v>
      </c>
    </row>
    <row r="26" spans="1:8" ht="14.25">
      <c r="A26" s="33">
        <v>25</v>
      </c>
      <c r="B26" s="34">
        <v>39</v>
      </c>
      <c r="C26" s="33">
        <v>87468.247000000003</v>
      </c>
      <c r="D26" s="33">
        <v>155629.941647425</v>
      </c>
      <c r="E26" s="33">
        <v>120227.76127023999</v>
      </c>
      <c r="F26" s="33">
        <v>35402.180377184603</v>
      </c>
      <c r="G26" s="33">
        <v>120227.76127023999</v>
      </c>
      <c r="H26" s="33">
        <v>0.22747666678040199</v>
      </c>
    </row>
    <row r="27" spans="1:8" ht="14.25">
      <c r="A27" s="33">
        <v>26</v>
      </c>
      <c r="B27" s="34">
        <v>40</v>
      </c>
      <c r="C27" s="33">
        <v>20</v>
      </c>
      <c r="D27" s="33">
        <v>71.025800000000004</v>
      </c>
      <c r="E27" s="33">
        <v>56.895299999999999</v>
      </c>
      <c r="F27" s="33">
        <v>14.1305</v>
      </c>
      <c r="G27" s="33">
        <v>56.895299999999999</v>
      </c>
      <c r="H27" s="33">
        <v>0.198948832677703</v>
      </c>
    </row>
    <row r="28" spans="1:8" ht="14.25">
      <c r="A28" s="33">
        <v>27</v>
      </c>
      <c r="B28" s="34">
        <v>42</v>
      </c>
      <c r="C28" s="33">
        <v>12996.823</v>
      </c>
      <c r="D28" s="33">
        <v>206562.2555</v>
      </c>
      <c r="E28" s="33">
        <v>179780.8983</v>
      </c>
      <c r="F28" s="33">
        <v>26781.357199999999</v>
      </c>
      <c r="G28" s="33">
        <v>179780.8983</v>
      </c>
      <c r="H28" s="33">
        <v>0.129652714796194</v>
      </c>
    </row>
    <row r="29" spans="1:8" ht="14.25">
      <c r="A29" s="33">
        <v>28</v>
      </c>
      <c r="B29" s="34">
        <v>75</v>
      </c>
      <c r="C29" s="33">
        <v>784</v>
      </c>
      <c r="D29" s="33">
        <v>587859.905982906</v>
      </c>
      <c r="E29" s="33">
        <v>553658.74991452997</v>
      </c>
      <c r="F29" s="33">
        <v>34201.156068376098</v>
      </c>
      <c r="G29" s="33">
        <v>553658.74991452997</v>
      </c>
      <c r="H29" s="33">
        <v>5.8179092876204097E-2</v>
      </c>
    </row>
    <row r="30" spans="1:8" ht="14.25">
      <c r="A30" s="33">
        <v>29</v>
      </c>
      <c r="B30" s="34">
        <v>76</v>
      </c>
      <c r="C30" s="33">
        <v>3506</v>
      </c>
      <c r="D30" s="33">
        <v>1112623.3991008501</v>
      </c>
      <c r="E30" s="33">
        <v>1062733.60097094</v>
      </c>
      <c r="F30" s="33">
        <v>49889.798129914503</v>
      </c>
      <c r="G30" s="33">
        <v>1062733.60097094</v>
      </c>
      <c r="H30" s="33">
        <v>4.4839788710386699E-2</v>
      </c>
    </row>
    <row r="31" spans="1:8" ht="14.25">
      <c r="A31" s="33">
        <v>30</v>
      </c>
      <c r="B31" s="34">
        <v>99</v>
      </c>
      <c r="C31" s="33">
        <v>70</v>
      </c>
      <c r="D31" s="33">
        <v>50127.192572422697</v>
      </c>
      <c r="E31" s="33">
        <v>39284.993601089198</v>
      </c>
      <c r="F31" s="33">
        <v>10842.198971333501</v>
      </c>
      <c r="G31" s="33">
        <v>39284.993601089198</v>
      </c>
      <c r="H31" s="33">
        <v>0.216293760231414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2013-10-04T02:23:05Z</dcterms:modified>
</cp:coreProperties>
</file>