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105" windowWidth="20415" windowHeight="7770"/>
  </bookViews>
  <sheets>
    <sheet name="RMS-RA数据核对" sheetId="2" r:id="rId1"/>
    <sheet name="RA" sheetId="3" r:id="rId2"/>
    <sheet name="RMS" sheetId="4" r:id="rId3"/>
  </sheets>
  <calcPr calcId="125725" refMode="R1C1"/>
</workbook>
</file>

<file path=xl/calcChain.xml><?xml version="1.0" encoding="utf-8"?>
<calcChain xmlns="http://schemas.openxmlformats.org/spreadsheetml/2006/main">
  <c r="E4" i="2"/>
  <c r="F4"/>
  <c r="J4"/>
  <c r="E5"/>
  <c r="F5"/>
  <c r="J5"/>
  <c r="E6"/>
  <c r="F6"/>
  <c r="J6"/>
  <c r="E7"/>
  <c r="F7"/>
  <c r="J7"/>
  <c r="E8"/>
  <c r="F8"/>
  <c r="J8"/>
  <c r="E9"/>
  <c r="F9"/>
  <c r="J9"/>
  <c r="E10"/>
  <c r="F10"/>
  <c r="J10"/>
  <c r="E11"/>
  <c r="F11"/>
  <c r="J11"/>
  <c r="E12"/>
  <c r="F12"/>
  <c r="J12"/>
  <c r="E13"/>
  <c r="F13"/>
  <c r="J13"/>
  <c r="E14"/>
  <c r="F14"/>
  <c r="J14"/>
  <c r="E15"/>
  <c r="F15"/>
  <c r="J15"/>
  <c r="E16"/>
  <c r="F16"/>
  <c r="J16"/>
  <c r="E17"/>
  <c r="F17"/>
  <c r="J17"/>
  <c r="E18"/>
  <c r="F18"/>
  <c r="J18"/>
  <c r="E19"/>
  <c r="F19"/>
  <c r="J19"/>
  <c r="E20"/>
  <c r="F20"/>
  <c r="J20"/>
  <c r="E21"/>
  <c r="F21"/>
  <c r="J21"/>
  <c r="E22"/>
  <c r="F22"/>
  <c r="J22"/>
  <c r="E23"/>
  <c r="F23"/>
  <c r="J23"/>
  <c r="E24"/>
  <c r="F24"/>
  <c r="J24"/>
  <c r="E25"/>
  <c r="F25"/>
  <c r="J25"/>
  <c r="E26"/>
  <c r="F26"/>
  <c r="J26"/>
  <c r="E27"/>
  <c r="F27"/>
  <c r="J27"/>
  <c r="E28"/>
  <c r="F28"/>
  <c r="J28"/>
  <c r="E29"/>
  <c r="F29"/>
  <c r="J29"/>
  <c r="E30"/>
  <c r="F30"/>
  <c r="E31"/>
  <c r="F31"/>
  <c r="J31"/>
  <c r="E32"/>
  <c r="K32" s="1"/>
  <c r="F32"/>
  <c r="E33"/>
  <c r="K33" s="1"/>
  <c r="F33"/>
  <c r="E34"/>
  <c r="K34" s="1"/>
  <c r="F34"/>
  <c r="E35"/>
  <c r="F35"/>
  <c r="J35"/>
  <c r="E36"/>
  <c r="F36"/>
  <c r="J36"/>
  <c r="E37"/>
  <c r="K37" s="1"/>
  <c r="F37"/>
  <c r="E38"/>
  <c r="K38" s="1"/>
  <c r="F38"/>
  <c r="E39"/>
  <c r="F39"/>
  <c r="J39"/>
  <c r="E3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1"/>
  <c r="I35"/>
  <c r="I36"/>
  <c r="I39"/>
  <c r="A4"/>
  <c r="H30"/>
  <c r="H31"/>
  <c r="H32"/>
  <c r="H33"/>
  <c r="H34"/>
  <c r="H35"/>
  <c r="H36"/>
  <c r="H37"/>
  <c r="H38"/>
  <c r="H39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I3" l="1"/>
  <c r="K30"/>
  <c r="K5"/>
  <c r="K7"/>
  <c r="K39"/>
  <c r="G19"/>
  <c r="L19" s="1"/>
  <c r="G11"/>
  <c r="G38"/>
  <c r="L38" s="1"/>
  <c r="G7"/>
  <c r="G5"/>
  <c r="L5" s="1"/>
  <c r="K36"/>
  <c r="K28"/>
  <c r="K26"/>
  <c r="K24"/>
  <c r="K22"/>
  <c r="K20"/>
  <c r="K18"/>
  <c r="K16"/>
  <c r="K14"/>
  <c r="K12"/>
  <c r="K10"/>
  <c r="K8"/>
  <c r="K6"/>
  <c r="K4"/>
  <c r="G39"/>
  <c r="L39" s="1"/>
  <c r="K23"/>
  <c r="K21"/>
  <c r="G27"/>
  <c r="L27" s="1"/>
  <c r="G23"/>
  <c r="L23" s="1"/>
  <c r="G21"/>
  <c r="L21" s="1"/>
  <c r="G18"/>
  <c r="L18" s="1"/>
  <c r="K29"/>
  <c r="K15"/>
  <c r="K13"/>
  <c r="G32"/>
  <c r="L32" s="1"/>
  <c r="G29"/>
  <c r="L29" s="1"/>
  <c r="G26"/>
  <c r="L26" s="1"/>
  <c r="G15"/>
  <c r="L15" s="1"/>
  <c r="G13"/>
  <c r="L13" s="1"/>
  <c r="G10"/>
  <c r="L10" s="1"/>
  <c r="G4"/>
  <c r="L4" s="1"/>
  <c r="K35"/>
  <c r="K31"/>
  <c r="K27"/>
  <c r="K25"/>
  <c r="K19"/>
  <c r="K17"/>
  <c r="K11"/>
  <c r="K9"/>
  <c r="G34"/>
  <c r="L34" s="1"/>
  <c r="G33"/>
  <c r="L33" s="1"/>
  <c r="G31"/>
  <c r="L31" s="1"/>
  <c r="G30"/>
  <c r="L30" s="1"/>
  <c r="G25"/>
  <c r="L25" s="1"/>
  <c r="G22"/>
  <c r="L22" s="1"/>
  <c r="G17"/>
  <c r="L17" s="1"/>
  <c r="G14"/>
  <c r="L14" s="1"/>
  <c r="G9"/>
  <c r="L9" s="1"/>
  <c r="G6"/>
  <c r="L6" s="1"/>
  <c r="G37"/>
  <c r="L37" s="1"/>
  <c r="G35"/>
  <c r="L35" s="1"/>
  <c r="G28"/>
  <c r="L28" s="1"/>
  <c r="G24"/>
  <c r="L24" s="1"/>
  <c r="G20"/>
  <c r="L20" s="1"/>
  <c r="G16"/>
  <c r="L16" s="1"/>
  <c r="G12"/>
  <c r="L12" s="1"/>
  <c r="L11"/>
  <c r="G8"/>
  <c r="L8" s="1"/>
  <c r="L7"/>
  <c r="J3"/>
  <c r="G3"/>
  <c r="G36"/>
  <c r="L36" s="1"/>
  <c r="K3"/>
  <c r="L3" l="1"/>
</calcChain>
</file>

<file path=xl/sharedStrings.xml><?xml version="1.0" encoding="utf-8"?>
<sst xmlns="http://schemas.openxmlformats.org/spreadsheetml/2006/main" count="114" uniqueCount="71">
  <si>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</si>
  <si>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</si>
  <si>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</si>
  <si>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</si>
  <si>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</si>
  <si>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</si>
  <si>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</si>
  <si>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</si>
  <si>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</si>
  <si>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</si>
  <si>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</si>
  <si>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</si>
  <si>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</si>
  <si>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</si>
  <si>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</si>
  <si>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</si>
  <si>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</si>
  <si>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</si>
  <si>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</si>
  <si>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</si>
  <si>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</si>
  <si>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</si>
  <si>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</si>
  <si>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</si>
  <si>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</si>
  <si>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</si>
  <si>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</si>
  <si>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</si>
  <si>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</si>
  <si>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</si>
  <si>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</si>
  <si>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</si>
  <si>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</si>
  <si>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</si>
  <si>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</si>
  <si>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</si>
  <si>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41-周转筐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</si>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</sst>
</file>

<file path=xl/styles.xml><?xml version="1.0" encoding="utf-8"?>
<styleSheet xmlns="http://schemas.openxmlformats.org/spreadsheetml/2006/main">
  <numFmts count="2">
    <numFmt numFmtId="176" formatCode="#,##0.00&quot;%&quot;"/>
    <numFmt numFmtId="177" formatCode="0.00_ "/>
  </numFmts>
  <fonts count="3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8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5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8" fillId="0" borderId="0"/>
    <xf numFmtId="0" fontId="29" fillId="0" borderId="0"/>
    <xf numFmtId="0" fontId="29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1" fillId="0" borderId="0"/>
  </cellStyleXfs>
  <cellXfs count="73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33" fillId="0" borderId="0" xfId="0" applyNumberFormat="1" applyFont="1" applyAlignment="1"/>
    <xf numFmtId="1" fontId="33" fillId="0" borderId="0" xfId="0" applyNumberFormat="1" applyFont="1" applyAlignment="1"/>
    <xf numFmtId="0" fontId="20" fillId="0" borderId="0" xfId="0" applyFont="1">
      <alignment vertical="center"/>
    </xf>
    <xf numFmtId="0" fontId="26" fillId="0" borderId="0" xfId="0" applyFont="1" applyAlignment="1">
      <alignment horizontal="left" wrapText="1"/>
    </xf>
    <xf numFmtId="0" fontId="27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</cellXfs>
  <cellStyles count="53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10" xfId="52"/>
    <cellStyle name="常规 2" xfId="44"/>
    <cellStyle name="常规 3" xfId="45"/>
    <cellStyle name="常规 4" xfId="47"/>
    <cellStyle name="常规 5" xfId="46"/>
    <cellStyle name="常规 6" xfId="48"/>
    <cellStyle name="常规 7" xfId="49"/>
    <cellStyle name="常规 8" xfId="50"/>
    <cellStyle name="常规 9" xfId="51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1" Type="http://schemas.openxmlformats.org/officeDocument/2006/relationships/hyperlink" Target="cid:97a5ff112" TargetMode="External"/><Relationship Id="rId42" Type="http://schemas.openxmlformats.org/officeDocument/2006/relationships/image" Target="cid:c0d5d5a813" TargetMode="External"/><Relationship Id="rId63" Type="http://schemas.openxmlformats.org/officeDocument/2006/relationships/hyperlink" Target="cid:38d18ad2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159" Type="http://schemas.openxmlformats.org/officeDocument/2006/relationships/hyperlink" Target="cid:241931c2" TargetMode="External"/><Relationship Id="rId170" Type="http://schemas.openxmlformats.org/officeDocument/2006/relationships/image" Target="cid:1600d1f413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26" Type="http://schemas.openxmlformats.org/officeDocument/2006/relationships/image" Target="cid:fd1fb7e513" TargetMode="External"/><Relationship Id="rId107" Type="http://schemas.openxmlformats.org/officeDocument/2006/relationships/hyperlink" Target="cid:847633e82" TargetMode="External"/><Relationship Id="rId11" Type="http://schemas.openxmlformats.org/officeDocument/2006/relationships/hyperlink" Target="cid:78be76a62" TargetMode="External"/><Relationship Id="rId32" Type="http://schemas.openxmlformats.org/officeDocument/2006/relationships/image" Target="cid:a711f73213" TargetMode="External"/><Relationship Id="rId53" Type="http://schemas.openxmlformats.org/officeDocument/2006/relationships/hyperlink" Target="cid:e1e57af62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149" Type="http://schemas.openxmlformats.org/officeDocument/2006/relationships/hyperlink" Target="cid:ea1527af2" TargetMode="External"/><Relationship Id="rId5" Type="http://schemas.openxmlformats.org/officeDocument/2006/relationships/hyperlink" Target="cid:738f7e472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181" Type="http://schemas.openxmlformats.org/officeDocument/2006/relationships/hyperlink" Target="cid:482d44f62" TargetMode="External"/><Relationship Id="rId216" Type="http://schemas.openxmlformats.org/officeDocument/2006/relationships/image" Target="cid:d85c69b313" TargetMode="External"/><Relationship Id="rId22" Type="http://schemas.openxmlformats.org/officeDocument/2006/relationships/image" Target="cid:97a5ff3513" TargetMode="External"/><Relationship Id="rId43" Type="http://schemas.openxmlformats.org/officeDocument/2006/relationships/hyperlink" Target="cid:c5fc19282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139" Type="http://schemas.openxmlformats.org/officeDocument/2006/relationships/hyperlink" Target="cid:dc24c3602" TargetMode="External"/><Relationship Id="rId80" Type="http://schemas.openxmlformats.org/officeDocument/2006/relationships/image" Target="cid:27d58f7c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55" Type="http://schemas.openxmlformats.org/officeDocument/2006/relationships/hyperlink" Target="cid:f09b1ba62" TargetMode="External"/><Relationship Id="rId171" Type="http://schemas.openxmlformats.org/officeDocument/2006/relationships/hyperlink" Target="cid:16470b822" TargetMode="External"/><Relationship Id="rId176" Type="http://schemas.openxmlformats.org/officeDocument/2006/relationships/image" Target="cid:2a30ebbf13" TargetMode="External"/><Relationship Id="rId192" Type="http://schemas.openxmlformats.org/officeDocument/2006/relationships/image" Target="cid:671668c913" TargetMode="External"/><Relationship Id="rId197" Type="http://schemas.openxmlformats.org/officeDocument/2006/relationships/hyperlink" Target="cid:9a94d6742" TargetMode="External"/><Relationship Id="rId206" Type="http://schemas.openxmlformats.org/officeDocument/2006/relationships/image" Target="cid:b45939ec13" TargetMode="External"/><Relationship Id="rId227" Type="http://schemas.openxmlformats.org/officeDocument/2006/relationships/hyperlink" Target="cid:fd20b76d2" TargetMode="External"/><Relationship Id="rId201" Type="http://schemas.openxmlformats.org/officeDocument/2006/relationships/hyperlink" Target="cid:a60cac882" TargetMode="External"/><Relationship Id="rId222" Type="http://schemas.openxmlformats.org/officeDocument/2006/relationships/image" Target="cid:e7d8c5be13" TargetMode="External"/><Relationship Id="rId12" Type="http://schemas.openxmlformats.org/officeDocument/2006/relationships/image" Target="cid:78be76ce13" TargetMode="External"/><Relationship Id="rId17" Type="http://schemas.openxmlformats.org/officeDocument/2006/relationships/hyperlink" Target="cid:883802342" TargetMode="External"/><Relationship Id="rId33" Type="http://schemas.openxmlformats.org/officeDocument/2006/relationships/hyperlink" Target="cid:ac87b7b92" TargetMode="External"/><Relationship Id="rId38" Type="http://schemas.openxmlformats.org/officeDocument/2006/relationships/image" Target="cid:bbb631eb13" TargetMode="External"/><Relationship Id="rId59" Type="http://schemas.openxmlformats.org/officeDocument/2006/relationships/hyperlink" Target="cid:ef30262e2" TargetMode="External"/><Relationship Id="rId103" Type="http://schemas.openxmlformats.org/officeDocument/2006/relationships/hyperlink" Target="cid:7a31edb12" TargetMode="External"/><Relationship Id="rId108" Type="http://schemas.openxmlformats.org/officeDocument/2006/relationships/image" Target="cid:8476340b13" TargetMode="External"/><Relationship Id="rId124" Type="http://schemas.openxmlformats.org/officeDocument/2006/relationships/image" Target="cid:b896ad6d13" TargetMode="External"/><Relationship Id="rId129" Type="http://schemas.openxmlformats.org/officeDocument/2006/relationships/hyperlink" Target="cid:bd29a17a2" TargetMode="External"/><Relationship Id="rId54" Type="http://schemas.openxmlformats.org/officeDocument/2006/relationships/image" Target="cid:e1e57b1713" TargetMode="External"/><Relationship Id="rId70" Type="http://schemas.openxmlformats.org/officeDocument/2006/relationships/image" Target="cid:e0ef2d213" TargetMode="External"/><Relationship Id="rId75" Type="http://schemas.openxmlformats.org/officeDocument/2006/relationships/hyperlink" Target="cid:185a1b862" TargetMode="External"/><Relationship Id="rId91" Type="http://schemas.openxmlformats.org/officeDocument/2006/relationships/hyperlink" Target="cid:4babe7622" TargetMode="External"/><Relationship Id="rId96" Type="http://schemas.openxmlformats.org/officeDocument/2006/relationships/image" Target="cid:56290cef13" TargetMode="External"/><Relationship Id="rId140" Type="http://schemas.openxmlformats.org/officeDocument/2006/relationships/image" Target="cid:dc24c38713" TargetMode="External"/><Relationship Id="rId145" Type="http://schemas.openxmlformats.org/officeDocument/2006/relationships/hyperlink" Target="cid:e293c4ee2" TargetMode="External"/><Relationship Id="rId161" Type="http://schemas.openxmlformats.org/officeDocument/2006/relationships/hyperlink" Target="cid:55eaf9a2" TargetMode="External"/><Relationship Id="rId166" Type="http://schemas.openxmlformats.org/officeDocument/2006/relationships/image" Target="cid:a9baa8e13" TargetMode="External"/><Relationship Id="rId182" Type="http://schemas.openxmlformats.org/officeDocument/2006/relationships/image" Target="cid:482d451d13" TargetMode="External"/><Relationship Id="rId187" Type="http://schemas.openxmlformats.org/officeDocument/2006/relationships/hyperlink" Target="cid:579a7efa2" TargetMode="External"/><Relationship Id="rId217" Type="http://schemas.openxmlformats.org/officeDocument/2006/relationships/hyperlink" Target="cid:dd85b6102" TargetMode="External"/><Relationship Id="rId1" Type="http://schemas.openxmlformats.org/officeDocument/2006/relationships/image" Target="../media/image1.jpeg"/><Relationship Id="rId6" Type="http://schemas.openxmlformats.org/officeDocument/2006/relationships/image" Target="cid:738f7e7313" TargetMode="External"/><Relationship Id="rId212" Type="http://schemas.openxmlformats.org/officeDocument/2006/relationships/image" Target="cid:c607a81c13" TargetMode="External"/><Relationship Id="rId233" Type="http://schemas.openxmlformats.org/officeDocument/2006/relationships/hyperlink" Target="cid:bf349ae2" TargetMode="External"/><Relationship Id="rId23" Type="http://schemas.openxmlformats.org/officeDocument/2006/relationships/hyperlink" Target="cid:97a883d72" TargetMode="External"/><Relationship Id="rId28" Type="http://schemas.openxmlformats.org/officeDocument/2006/relationships/image" Target="cid:9cc12f6e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119" Type="http://schemas.openxmlformats.org/officeDocument/2006/relationships/hyperlink" Target="cid:a36860ed2" TargetMode="External"/><Relationship Id="rId44" Type="http://schemas.openxmlformats.org/officeDocument/2006/relationships/image" Target="cid:c5fc194a13" TargetMode="External"/><Relationship Id="rId60" Type="http://schemas.openxmlformats.org/officeDocument/2006/relationships/image" Target="cid:ef30265413" TargetMode="External"/><Relationship Id="rId65" Type="http://schemas.openxmlformats.org/officeDocument/2006/relationships/hyperlink" Target="cid:38f9f0f2" TargetMode="External"/><Relationship Id="rId81" Type="http://schemas.openxmlformats.org/officeDocument/2006/relationships/hyperlink" Target="cid:27d6fdf22" TargetMode="External"/><Relationship Id="rId86" Type="http://schemas.openxmlformats.org/officeDocument/2006/relationships/image" Target="cid:321b9fbf13" TargetMode="External"/><Relationship Id="rId130" Type="http://schemas.openxmlformats.org/officeDocument/2006/relationships/image" Target="cid:bd29a19c13" TargetMode="External"/><Relationship Id="rId135" Type="http://schemas.openxmlformats.org/officeDocument/2006/relationships/hyperlink" Target="cid:dc1f67392" TargetMode="External"/><Relationship Id="rId151" Type="http://schemas.openxmlformats.org/officeDocument/2006/relationships/hyperlink" Target="cid:ecaa39042" TargetMode="External"/><Relationship Id="rId156" Type="http://schemas.openxmlformats.org/officeDocument/2006/relationships/image" Target="cid:f09b1bd013" TargetMode="External"/><Relationship Id="rId177" Type="http://schemas.openxmlformats.org/officeDocument/2006/relationships/hyperlink" Target="cid:2e6f58082" TargetMode="External"/><Relationship Id="rId198" Type="http://schemas.openxmlformats.org/officeDocument/2006/relationships/image" Target="cid:9a94d69913" TargetMode="External"/><Relationship Id="rId172" Type="http://schemas.openxmlformats.org/officeDocument/2006/relationships/image" Target="cid:16470bac13" TargetMode="External"/><Relationship Id="rId193" Type="http://schemas.openxmlformats.org/officeDocument/2006/relationships/hyperlink" Target="cid:6c3b17e82" TargetMode="External"/><Relationship Id="rId202" Type="http://schemas.openxmlformats.org/officeDocument/2006/relationships/image" Target="cid:a60cacae13" TargetMode="External"/><Relationship Id="rId207" Type="http://schemas.openxmlformats.org/officeDocument/2006/relationships/hyperlink" Target="cid:b97944ee2" TargetMode="External"/><Relationship Id="rId223" Type="http://schemas.openxmlformats.org/officeDocument/2006/relationships/hyperlink" Target="cid:ed01ac172" TargetMode="External"/><Relationship Id="rId228" Type="http://schemas.openxmlformats.org/officeDocument/2006/relationships/image" Target="cid:fd20b79113" TargetMode="External"/><Relationship Id="rId13" Type="http://schemas.openxmlformats.org/officeDocument/2006/relationships/hyperlink" Target="cid:78c0f45a2" TargetMode="External"/><Relationship Id="rId18" Type="http://schemas.openxmlformats.org/officeDocument/2006/relationships/image" Target="cid:8838026613" TargetMode="External"/><Relationship Id="rId39" Type="http://schemas.openxmlformats.org/officeDocument/2006/relationships/hyperlink" Target="cid:bbbaca6d2" TargetMode="External"/><Relationship Id="rId109" Type="http://schemas.openxmlformats.org/officeDocument/2006/relationships/hyperlink" Target="cid:93cbd5922" TargetMode="External"/><Relationship Id="rId34" Type="http://schemas.openxmlformats.org/officeDocument/2006/relationships/image" Target="cid:ac87b7df13" TargetMode="External"/><Relationship Id="rId50" Type="http://schemas.openxmlformats.org/officeDocument/2006/relationships/image" Target="cid:dfd4546613" TargetMode="External"/><Relationship Id="rId55" Type="http://schemas.openxmlformats.org/officeDocument/2006/relationships/hyperlink" Target="cid:e76dc97e2" TargetMode="External"/><Relationship Id="rId76" Type="http://schemas.openxmlformats.org/officeDocument/2006/relationships/image" Target="cid:185a1bab13" TargetMode="External"/><Relationship Id="rId97" Type="http://schemas.openxmlformats.org/officeDocument/2006/relationships/hyperlink" Target="cid:5b3e82962" TargetMode="External"/><Relationship Id="rId104" Type="http://schemas.openxmlformats.org/officeDocument/2006/relationships/image" Target="cid:7a31edd613" TargetMode="External"/><Relationship Id="rId120" Type="http://schemas.openxmlformats.org/officeDocument/2006/relationships/image" Target="cid:a368611313" TargetMode="External"/><Relationship Id="rId125" Type="http://schemas.openxmlformats.org/officeDocument/2006/relationships/hyperlink" Target="cid:b8993a7d2" TargetMode="External"/><Relationship Id="rId141" Type="http://schemas.openxmlformats.org/officeDocument/2006/relationships/hyperlink" Target="cid:e12978772" TargetMode="External"/><Relationship Id="rId146" Type="http://schemas.openxmlformats.org/officeDocument/2006/relationships/image" Target="cid:e293c51913" TargetMode="External"/><Relationship Id="rId167" Type="http://schemas.openxmlformats.org/officeDocument/2006/relationships/hyperlink" Target="cid:fa4c65f2" TargetMode="External"/><Relationship Id="rId188" Type="http://schemas.openxmlformats.org/officeDocument/2006/relationships/image" Target="cid:579a7f2113" TargetMode="External"/><Relationship Id="rId7" Type="http://schemas.openxmlformats.org/officeDocument/2006/relationships/hyperlink" Target="cid:7393130e2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162" Type="http://schemas.openxmlformats.org/officeDocument/2006/relationships/image" Target="cid:55eafc213" TargetMode="External"/><Relationship Id="rId183" Type="http://schemas.openxmlformats.org/officeDocument/2006/relationships/hyperlink" Target="cid:4d58e2842" TargetMode="External"/><Relationship Id="rId213" Type="http://schemas.openxmlformats.org/officeDocument/2006/relationships/hyperlink" Target="cid:c8f5e1192" TargetMode="External"/><Relationship Id="rId218" Type="http://schemas.openxmlformats.org/officeDocument/2006/relationships/image" Target="cid:dd85b63513" TargetMode="External"/><Relationship Id="rId234" Type="http://schemas.openxmlformats.org/officeDocument/2006/relationships/image" Target="cid:bf349d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4" Type="http://schemas.openxmlformats.org/officeDocument/2006/relationships/image" Target="cid:97a883f913" TargetMode="External"/><Relationship Id="rId40" Type="http://schemas.openxmlformats.org/officeDocument/2006/relationships/image" Target="cid:bbbaca8f13" TargetMode="External"/><Relationship Id="rId45" Type="http://schemas.openxmlformats.org/officeDocument/2006/relationships/hyperlink" Target="cid:cb1fd4bc2" TargetMode="External"/><Relationship Id="rId66" Type="http://schemas.openxmlformats.org/officeDocument/2006/relationships/image" Target="cid:38f9f3713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115" Type="http://schemas.openxmlformats.org/officeDocument/2006/relationships/hyperlink" Target="cid:9917342c2" TargetMode="External"/><Relationship Id="rId131" Type="http://schemas.openxmlformats.org/officeDocument/2006/relationships/hyperlink" Target="cid:c246514a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52" Type="http://schemas.openxmlformats.org/officeDocument/2006/relationships/image" Target="cid:ecaa3d3d13" TargetMode="External"/><Relationship Id="rId173" Type="http://schemas.openxmlformats.org/officeDocument/2006/relationships/hyperlink" Target="cid:2421fe292" TargetMode="External"/><Relationship Id="rId194" Type="http://schemas.openxmlformats.org/officeDocument/2006/relationships/image" Target="cid:6c3b1810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208" Type="http://schemas.openxmlformats.org/officeDocument/2006/relationships/image" Target="cid:b979451613" TargetMode="External"/><Relationship Id="rId229" Type="http://schemas.openxmlformats.org/officeDocument/2006/relationships/hyperlink" Target="cid:196d985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14" Type="http://schemas.openxmlformats.org/officeDocument/2006/relationships/image" Target="cid:78c0f48013" TargetMode="External"/><Relationship Id="rId30" Type="http://schemas.openxmlformats.org/officeDocument/2006/relationships/image" Target="cid:a1ed202213" TargetMode="External"/><Relationship Id="rId35" Type="http://schemas.openxmlformats.org/officeDocument/2006/relationships/hyperlink" Target="cid:bbb2de7c2" TargetMode="External"/><Relationship Id="rId56" Type="http://schemas.openxmlformats.org/officeDocument/2006/relationships/image" Target="cid:e76dc9a413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8" Type="http://schemas.openxmlformats.org/officeDocument/2006/relationships/image" Target="cid:7393133f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42" Type="http://schemas.openxmlformats.org/officeDocument/2006/relationships/image" Target="cid:e129789e13" TargetMode="External"/><Relationship Id="rId163" Type="http://schemas.openxmlformats.org/officeDocument/2006/relationships/hyperlink" Target="cid:a6fd2d02" TargetMode="External"/><Relationship Id="rId184" Type="http://schemas.openxmlformats.org/officeDocument/2006/relationships/image" Target="cid:4d58e2a713" TargetMode="External"/><Relationship Id="rId189" Type="http://schemas.openxmlformats.org/officeDocument/2006/relationships/hyperlink" Target="cid:5dbe5bc82" TargetMode="External"/><Relationship Id="rId219" Type="http://schemas.openxmlformats.org/officeDocument/2006/relationships/hyperlink" Target="cid:e2b490a42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0" Type="http://schemas.openxmlformats.org/officeDocument/2006/relationships/image" Target="cid:196d9a913" TargetMode="External"/><Relationship Id="rId235" Type="http://schemas.openxmlformats.org/officeDocument/2006/relationships/hyperlink" Target="cid:112842e72" TargetMode="External"/><Relationship Id="rId25" Type="http://schemas.openxmlformats.org/officeDocument/2006/relationships/hyperlink" Target="cid:97aae1182" TargetMode="External"/><Relationship Id="rId46" Type="http://schemas.openxmlformats.org/officeDocument/2006/relationships/image" Target="cid:cb1fd4e013" TargetMode="External"/><Relationship Id="rId67" Type="http://schemas.openxmlformats.org/officeDocument/2006/relationships/hyperlink" Target="cid:3922740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32" Type="http://schemas.openxmlformats.org/officeDocument/2006/relationships/image" Target="cid:c246516c13" TargetMode="External"/><Relationship Id="rId153" Type="http://schemas.openxmlformats.org/officeDocument/2006/relationships/hyperlink" Target="cid:ed7946d52" TargetMode="External"/><Relationship Id="rId174" Type="http://schemas.openxmlformats.org/officeDocument/2006/relationships/image" Target="cid:2421fe4c13" TargetMode="External"/><Relationship Id="rId179" Type="http://schemas.openxmlformats.org/officeDocument/2006/relationships/hyperlink" Target="cid:4307d8b3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0" Type="http://schemas.openxmlformats.org/officeDocument/2006/relationships/image" Target="cid:e2b490ca13" TargetMode="External"/><Relationship Id="rId225" Type="http://schemas.openxmlformats.org/officeDocument/2006/relationships/hyperlink" Target="cid:fd1fb7c42" TargetMode="External"/><Relationship Id="rId15" Type="http://schemas.openxmlformats.org/officeDocument/2006/relationships/hyperlink" Target="cid:7dde59952" TargetMode="External"/><Relationship Id="rId36" Type="http://schemas.openxmlformats.org/officeDocument/2006/relationships/image" Target="cid:bbb2dea413" TargetMode="External"/><Relationship Id="rId57" Type="http://schemas.openxmlformats.org/officeDocument/2006/relationships/hyperlink" Target="cid:eca839e5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78" Type="http://schemas.openxmlformats.org/officeDocument/2006/relationships/image" Target="cid:27d3d8c413" TargetMode="External"/><Relationship Id="rId94" Type="http://schemas.openxmlformats.org/officeDocument/2006/relationships/image" Target="cid:4bad0c6813" TargetMode="External"/><Relationship Id="rId99" Type="http://schemas.openxmlformats.org/officeDocument/2006/relationships/hyperlink" Target="cid:6fdc68d82" TargetMode="External"/><Relationship Id="rId101" Type="http://schemas.openxmlformats.org/officeDocument/2006/relationships/hyperlink" Target="cid:750aa1bc2" TargetMode="External"/><Relationship Id="rId122" Type="http://schemas.openxmlformats.org/officeDocument/2006/relationships/image" Target="cid:a88b2fa613" TargetMode="External"/><Relationship Id="rId143" Type="http://schemas.openxmlformats.org/officeDocument/2006/relationships/hyperlink" Target="cid:e2636a2d2" TargetMode="External"/><Relationship Id="rId148" Type="http://schemas.openxmlformats.org/officeDocument/2006/relationships/image" Target="cid:e39a52ae13" TargetMode="External"/><Relationship Id="rId164" Type="http://schemas.openxmlformats.org/officeDocument/2006/relationships/image" Target="cid:a6fd2fd13" TargetMode="External"/><Relationship Id="rId169" Type="http://schemas.openxmlformats.org/officeDocument/2006/relationships/hyperlink" Target="cid:1600d1d42" TargetMode="External"/><Relationship Id="rId185" Type="http://schemas.openxmlformats.org/officeDocument/2006/relationships/hyperlink" Target="cid:531d4de22" TargetMode="External"/><Relationship Id="rId4" Type="http://schemas.openxmlformats.org/officeDocument/2006/relationships/image" Target="../media/image2.jpeg"/><Relationship Id="rId9" Type="http://schemas.openxmlformats.org/officeDocument/2006/relationships/hyperlink" Target="cid:739529052" TargetMode="External"/><Relationship Id="rId180" Type="http://schemas.openxmlformats.org/officeDocument/2006/relationships/image" Target="cid:4307d8dd13" TargetMode="External"/><Relationship Id="rId210" Type="http://schemas.openxmlformats.org/officeDocument/2006/relationships/image" Target="cid:be9a3ee8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47" Type="http://schemas.openxmlformats.org/officeDocument/2006/relationships/hyperlink" Target="cid:d0b588612" TargetMode="External"/><Relationship Id="rId68" Type="http://schemas.openxmlformats.org/officeDocument/2006/relationships/image" Target="cid:392276913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33" Type="http://schemas.openxmlformats.org/officeDocument/2006/relationships/hyperlink" Target="cid:c8af4ef42" TargetMode="External"/><Relationship Id="rId154" Type="http://schemas.openxmlformats.org/officeDocument/2006/relationships/image" Target="cid:ed79471e13" TargetMode="External"/><Relationship Id="rId175" Type="http://schemas.openxmlformats.org/officeDocument/2006/relationships/hyperlink" Target="cid:2a30eb842" TargetMode="External"/><Relationship Id="rId196" Type="http://schemas.openxmlformats.org/officeDocument/2006/relationships/image" Target="cid:9571363a13" TargetMode="External"/><Relationship Id="rId200" Type="http://schemas.openxmlformats.org/officeDocument/2006/relationships/image" Target="cid:9fc12dfe13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37" Type="http://schemas.openxmlformats.org/officeDocument/2006/relationships/hyperlink" Target="cid:bbb631c12" TargetMode="External"/><Relationship Id="rId58" Type="http://schemas.openxmlformats.org/officeDocument/2006/relationships/image" Target="cid:eca83a0c13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23" Type="http://schemas.openxmlformats.org/officeDocument/2006/relationships/hyperlink" Target="cid:b896ad462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65" Type="http://schemas.openxmlformats.org/officeDocument/2006/relationships/hyperlink" Target="cid:a9baa6a2" TargetMode="External"/><Relationship Id="rId186" Type="http://schemas.openxmlformats.org/officeDocument/2006/relationships/image" Target="cid:531d4e0813" TargetMode="External"/><Relationship Id="rId211" Type="http://schemas.openxmlformats.org/officeDocument/2006/relationships/hyperlink" Target="cid:c607a7f12" TargetMode="External"/><Relationship Id="rId232" Type="http://schemas.openxmlformats.org/officeDocument/2006/relationships/image" Target="cid:7e6338613" TargetMode="External"/><Relationship Id="rId27" Type="http://schemas.openxmlformats.org/officeDocument/2006/relationships/hyperlink" Target="cid:9cc12f202" TargetMode="External"/><Relationship Id="rId48" Type="http://schemas.openxmlformats.org/officeDocument/2006/relationships/image" Target="cid:d0b5888713" TargetMode="External"/><Relationship Id="rId69" Type="http://schemas.openxmlformats.org/officeDocument/2006/relationships/hyperlink" Target="cid:e0ef2af2" TargetMode="External"/><Relationship Id="rId113" Type="http://schemas.openxmlformats.org/officeDocument/2006/relationships/hyperlink" Target="cid:93d06cfe2" TargetMode="External"/><Relationship Id="rId134" Type="http://schemas.openxmlformats.org/officeDocument/2006/relationships/image" Target="cid:c8af4f19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9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K19" sqref="K19"/>
    </sheetView>
  </sheetViews>
  <sheetFormatPr defaultRowHeight="11.25"/>
  <cols>
    <col min="1" max="1" width="7.75" style="1" customWidth="1"/>
    <col min="2" max="2" width="3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2">
      <c r="A1" s="5"/>
      <c r="B1" s="6"/>
      <c r="C1" s="7"/>
      <c r="D1" s="8"/>
      <c r="E1" s="9" t="s">
        <v>0</v>
      </c>
      <c r="F1" s="23" t="s">
        <v>1</v>
      </c>
      <c r="G1" s="10" t="s">
        <v>44</v>
      </c>
      <c r="H1" s="23" t="s">
        <v>2</v>
      </c>
      <c r="I1" s="17" t="s">
        <v>42</v>
      </c>
      <c r="J1" s="18" t="s">
        <v>43</v>
      </c>
      <c r="K1" s="19" t="s">
        <v>45</v>
      </c>
      <c r="L1" s="19" t="s">
        <v>46</v>
      </c>
    </row>
    <row r="2" spans="1:12">
      <c r="A2" s="11" t="s">
        <v>3</v>
      </c>
      <c r="B2" s="12"/>
      <c r="C2" s="57" t="s">
        <v>4</v>
      </c>
      <c r="D2" s="57"/>
      <c r="E2" s="13"/>
      <c r="F2" s="24"/>
      <c r="G2" s="14"/>
      <c r="H2" s="24"/>
      <c r="I2" s="20"/>
      <c r="J2" s="21"/>
      <c r="K2" s="22"/>
      <c r="L2" s="22"/>
    </row>
    <row r="3" spans="1:12">
      <c r="A3" s="58" t="s">
        <v>5</v>
      </c>
      <c r="B3" s="58"/>
      <c r="C3" s="58"/>
      <c r="D3" s="58"/>
      <c r="E3" s="15">
        <f>RA!D7</f>
        <v>17681932.976199999</v>
      </c>
      <c r="F3" s="25">
        <f>RA!I7</f>
        <v>1358768.2988</v>
      </c>
      <c r="G3" s="16">
        <f>E3-F3</f>
        <v>16323164.6774</v>
      </c>
      <c r="H3" s="27">
        <f>RA!J7</f>
        <v>7.6845009006023899</v>
      </c>
      <c r="I3" s="20">
        <f>SUM(I4:I39)</f>
        <v>17681936.612884201</v>
      </c>
      <c r="J3" s="21">
        <f>SUM(J4:J39)</f>
        <v>16323164.670983272</v>
      </c>
      <c r="K3" s="22">
        <f>E3-I3</f>
        <v>-3.6366842016577721</v>
      </c>
      <c r="L3" s="22">
        <f>G3-J3</f>
        <v>6.4167287200689316E-3</v>
      </c>
    </row>
    <row r="4" spans="1:12">
      <c r="A4" s="59">
        <f>RA!A8</f>
        <v>41578</v>
      </c>
      <c r="B4" s="12">
        <v>12</v>
      </c>
      <c r="C4" s="56" t="s">
        <v>6</v>
      </c>
      <c r="D4" s="56"/>
      <c r="E4" s="15">
        <f>RA!D8</f>
        <v>527195.22530000005</v>
      </c>
      <c r="F4" s="25">
        <f>RA!I8</f>
        <v>119878.2332</v>
      </c>
      <c r="G4" s="16">
        <f t="shared" ref="G4:G39" si="0">E4-F4</f>
        <v>407316.99210000003</v>
      </c>
      <c r="H4" s="27">
        <f>RA!J8</f>
        <v>22.738869293018201</v>
      </c>
      <c r="I4" s="20">
        <f>VLOOKUP(B4,RMS!B:D,3,FALSE)</f>
        <v>527195.63711111096</v>
      </c>
      <c r="J4" s="21">
        <f>VLOOKUP(B4,RMS!B:E,4,FALSE)</f>
        <v>407316.98968974402</v>
      </c>
      <c r="K4" s="22">
        <f t="shared" ref="K4:K39" si="1">E4-I4</f>
        <v>-0.41181111091282219</v>
      </c>
      <c r="L4" s="22">
        <f t="shared" ref="L4:L39" si="2">G4-J4</f>
        <v>2.4102560128085315E-3</v>
      </c>
    </row>
    <row r="5" spans="1:12">
      <c r="A5" s="59"/>
      <c r="B5" s="12">
        <v>13</v>
      </c>
      <c r="C5" s="56" t="s">
        <v>7</v>
      </c>
      <c r="D5" s="56"/>
      <c r="E5" s="15">
        <f>RA!D9</f>
        <v>69059.292400000006</v>
      </c>
      <c r="F5" s="25">
        <f>RA!I9</f>
        <v>15774.0226</v>
      </c>
      <c r="G5" s="16">
        <f t="shared" si="0"/>
        <v>53285.269800000009</v>
      </c>
      <c r="H5" s="27">
        <f>RA!J9</f>
        <v>22.841274579871001</v>
      </c>
      <c r="I5" s="20">
        <f>VLOOKUP(B5,RMS!B:D,3,FALSE)</f>
        <v>69059.300207707405</v>
      </c>
      <c r="J5" s="21">
        <f>VLOOKUP(B5,RMS!B:E,4,FALSE)</f>
        <v>53285.289870274602</v>
      </c>
      <c r="K5" s="22">
        <f t="shared" si="1"/>
        <v>-7.8077073994791135E-3</v>
      </c>
      <c r="L5" s="22">
        <f t="shared" si="2"/>
        <v>-2.0070274593308568E-2</v>
      </c>
    </row>
    <row r="6" spans="1:12">
      <c r="A6" s="59"/>
      <c r="B6" s="12">
        <v>14</v>
      </c>
      <c r="C6" s="56" t="s">
        <v>8</v>
      </c>
      <c r="D6" s="56"/>
      <c r="E6" s="15">
        <f>RA!D10</f>
        <v>104197.70940000001</v>
      </c>
      <c r="F6" s="25">
        <f>RA!I10</f>
        <v>26543.645100000002</v>
      </c>
      <c r="G6" s="16">
        <f t="shared" si="0"/>
        <v>77654.064299999998</v>
      </c>
      <c r="H6" s="27">
        <f>RA!J10</f>
        <v>25.474307691450999</v>
      </c>
      <c r="I6" s="20">
        <f>VLOOKUP(B6,RMS!B:D,3,FALSE)</f>
        <v>104199.676645299</v>
      </c>
      <c r="J6" s="21">
        <f>VLOOKUP(B6,RMS!B:E,4,FALSE)</f>
        <v>77654.064473504302</v>
      </c>
      <c r="K6" s="22">
        <f t="shared" si="1"/>
        <v>-1.967245298990747</v>
      </c>
      <c r="L6" s="22">
        <f t="shared" si="2"/>
        <v>-1.7350430425722152E-4</v>
      </c>
    </row>
    <row r="7" spans="1:12">
      <c r="A7" s="59"/>
      <c r="B7" s="12">
        <v>15</v>
      </c>
      <c r="C7" s="56" t="s">
        <v>9</v>
      </c>
      <c r="D7" s="56"/>
      <c r="E7" s="15">
        <f>RA!D11</f>
        <v>44082.744400000003</v>
      </c>
      <c r="F7" s="25">
        <f>RA!I11</f>
        <v>10607.2839</v>
      </c>
      <c r="G7" s="16">
        <f t="shared" si="0"/>
        <v>33475.460500000001</v>
      </c>
      <c r="H7" s="27">
        <f>RA!J11</f>
        <v>24.062213104862899</v>
      </c>
      <c r="I7" s="20">
        <f>VLOOKUP(B7,RMS!B:D,3,FALSE)</f>
        <v>44082.766684615402</v>
      </c>
      <c r="J7" s="21">
        <f>VLOOKUP(B7,RMS!B:E,4,FALSE)</f>
        <v>33475.460436752102</v>
      </c>
      <c r="K7" s="22">
        <f t="shared" si="1"/>
        <v>-2.2284615399257746E-2</v>
      </c>
      <c r="L7" s="22">
        <f t="shared" si="2"/>
        <v>6.3247898651752621E-5</v>
      </c>
    </row>
    <row r="8" spans="1:12">
      <c r="A8" s="59"/>
      <c r="B8" s="12">
        <v>16</v>
      </c>
      <c r="C8" s="56" t="s">
        <v>10</v>
      </c>
      <c r="D8" s="56"/>
      <c r="E8" s="15">
        <f>RA!D12</f>
        <v>374300.68339999998</v>
      </c>
      <c r="F8" s="25">
        <f>RA!I12</f>
        <v>-42601.679799999998</v>
      </c>
      <c r="G8" s="16">
        <f t="shared" si="0"/>
        <v>416902.36319999996</v>
      </c>
      <c r="H8" s="27">
        <f>RA!J12</f>
        <v>-11.381672994295201</v>
      </c>
      <c r="I8" s="20">
        <f>VLOOKUP(B8,RMS!B:D,3,FALSE)</f>
        <v>374300.69365812</v>
      </c>
      <c r="J8" s="21">
        <f>VLOOKUP(B8,RMS!B:E,4,FALSE)</f>
        <v>416902.36447435903</v>
      </c>
      <c r="K8" s="22">
        <f t="shared" si="1"/>
        <v>-1.0258120018988848E-2</v>
      </c>
      <c r="L8" s="22">
        <f t="shared" si="2"/>
        <v>-1.2743590632453561E-3</v>
      </c>
    </row>
    <row r="9" spans="1:12">
      <c r="A9" s="59"/>
      <c r="B9" s="12">
        <v>17</v>
      </c>
      <c r="C9" s="56" t="s">
        <v>11</v>
      </c>
      <c r="D9" s="56"/>
      <c r="E9" s="15">
        <f>RA!D13</f>
        <v>320829.49729999999</v>
      </c>
      <c r="F9" s="25">
        <f>RA!I13</f>
        <v>73857.868400000007</v>
      </c>
      <c r="G9" s="16">
        <f t="shared" si="0"/>
        <v>246971.62889999998</v>
      </c>
      <c r="H9" s="27">
        <f>RA!J13</f>
        <v>23.020909555251201</v>
      </c>
      <c r="I9" s="20">
        <f>VLOOKUP(B9,RMS!B:D,3,FALSE)</f>
        <v>320829.66837094002</v>
      </c>
      <c r="J9" s="21">
        <f>VLOOKUP(B9,RMS!B:E,4,FALSE)</f>
        <v>246971.62871623901</v>
      </c>
      <c r="K9" s="22">
        <f t="shared" si="1"/>
        <v>-0.17107094003586099</v>
      </c>
      <c r="L9" s="22">
        <f t="shared" si="2"/>
        <v>1.8376097432337701E-4</v>
      </c>
    </row>
    <row r="10" spans="1:12">
      <c r="A10" s="59"/>
      <c r="B10" s="12">
        <v>18</v>
      </c>
      <c r="C10" s="56" t="s">
        <v>12</v>
      </c>
      <c r="D10" s="56"/>
      <c r="E10" s="15">
        <f>RA!D14</f>
        <v>157125.4455</v>
      </c>
      <c r="F10" s="25">
        <f>RA!I14</f>
        <v>32885.969400000002</v>
      </c>
      <c r="G10" s="16">
        <f t="shared" si="0"/>
        <v>124239.4761</v>
      </c>
      <c r="H10" s="27">
        <f>RA!J14</f>
        <v>20.9297541180241</v>
      </c>
      <c r="I10" s="20">
        <f>VLOOKUP(B10,RMS!B:D,3,FALSE)</f>
        <v>157125.42932051301</v>
      </c>
      <c r="J10" s="21">
        <f>VLOOKUP(B10,RMS!B:E,4,FALSE)</f>
        <v>124239.477997436</v>
      </c>
      <c r="K10" s="22">
        <f t="shared" si="1"/>
        <v>1.6179486992768943E-2</v>
      </c>
      <c r="L10" s="22">
        <f t="shared" si="2"/>
        <v>-1.8974359991261736E-3</v>
      </c>
    </row>
    <row r="11" spans="1:12">
      <c r="A11" s="59"/>
      <c r="B11" s="12">
        <v>19</v>
      </c>
      <c r="C11" s="56" t="s">
        <v>13</v>
      </c>
      <c r="D11" s="56"/>
      <c r="E11" s="15">
        <f>RA!D15</f>
        <v>109565.79029999999</v>
      </c>
      <c r="F11" s="25">
        <f>RA!I15</f>
        <v>22628.076499999999</v>
      </c>
      <c r="G11" s="16">
        <f t="shared" si="0"/>
        <v>86937.713799999998</v>
      </c>
      <c r="H11" s="27">
        <f>RA!J15</f>
        <v>20.652501513512998</v>
      </c>
      <c r="I11" s="20">
        <f>VLOOKUP(B11,RMS!B:D,3,FALSE)</f>
        <v>109565.84016068401</v>
      </c>
      <c r="J11" s="21">
        <f>VLOOKUP(B11,RMS!B:E,4,FALSE)</f>
        <v>86937.711088034193</v>
      </c>
      <c r="K11" s="22">
        <f t="shared" si="1"/>
        <v>-4.9860684011946432E-2</v>
      </c>
      <c r="L11" s="22">
        <f t="shared" si="2"/>
        <v>2.7119658043375239E-3</v>
      </c>
    </row>
    <row r="12" spans="1:12">
      <c r="A12" s="59"/>
      <c r="B12" s="12">
        <v>21</v>
      </c>
      <c r="C12" s="56" t="s">
        <v>14</v>
      </c>
      <c r="D12" s="56"/>
      <c r="E12" s="15">
        <f>RA!D16</f>
        <v>627735.91059999994</v>
      </c>
      <c r="F12" s="25">
        <f>RA!I16</f>
        <v>22703.9395</v>
      </c>
      <c r="G12" s="16">
        <f t="shared" si="0"/>
        <v>605031.97109999997</v>
      </c>
      <c r="H12" s="27">
        <f>RA!J16</f>
        <v>3.61679794267293</v>
      </c>
      <c r="I12" s="20">
        <f>VLOOKUP(B12,RMS!B:D,3,FALSE)</f>
        <v>627735.72180000006</v>
      </c>
      <c r="J12" s="21">
        <f>VLOOKUP(B12,RMS!B:E,4,FALSE)</f>
        <v>605031.97109999997</v>
      </c>
      <c r="K12" s="22">
        <f t="shared" si="1"/>
        <v>0.1887999998871237</v>
      </c>
      <c r="L12" s="22">
        <f t="shared" si="2"/>
        <v>0</v>
      </c>
    </row>
    <row r="13" spans="1:12">
      <c r="A13" s="59"/>
      <c r="B13" s="12">
        <v>22</v>
      </c>
      <c r="C13" s="56" t="s">
        <v>15</v>
      </c>
      <c r="D13" s="56"/>
      <c r="E13" s="15">
        <f>RA!D17</f>
        <v>842208.22750000004</v>
      </c>
      <c r="F13" s="25">
        <f>RA!I17</f>
        <v>6022.5941000000003</v>
      </c>
      <c r="G13" s="16">
        <f t="shared" si="0"/>
        <v>836185.63340000005</v>
      </c>
      <c r="H13" s="27">
        <f>RA!J17</f>
        <v>0.71509561452247905</v>
      </c>
      <c r="I13" s="20">
        <f>VLOOKUP(B13,RMS!B:D,3,FALSE)</f>
        <v>842208.26363162405</v>
      </c>
      <c r="J13" s="21">
        <f>VLOOKUP(B13,RMS!B:E,4,FALSE)</f>
        <v>836185.63387521403</v>
      </c>
      <c r="K13" s="22">
        <f t="shared" si="1"/>
        <v>-3.6131624015979469E-2</v>
      </c>
      <c r="L13" s="22">
        <f t="shared" si="2"/>
        <v>-4.7521397937089205E-4</v>
      </c>
    </row>
    <row r="14" spans="1:12">
      <c r="A14" s="59"/>
      <c r="B14" s="12">
        <v>23</v>
      </c>
      <c r="C14" s="56" t="s">
        <v>16</v>
      </c>
      <c r="D14" s="56"/>
      <c r="E14" s="15">
        <f>RA!D18</f>
        <v>1427890.4003999999</v>
      </c>
      <c r="F14" s="25">
        <f>RA!I18</f>
        <v>227781.5251</v>
      </c>
      <c r="G14" s="16">
        <f t="shared" si="0"/>
        <v>1200108.8753</v>
      </c>
      <c r="H14" s="27">
        <f>RA!J18</f>
        <v>15.952311538489999</v>
      </c>
      <c r="I14" s="20">
        <f>VLOOKUP(B14,RMS!B:D,3,FALSE)</f>
        <v>1427890.41913846</v>
      </c>
      <c r="J14" s="21">
        <f>VLOOKUP(B14,RMS!B:E,4,FALSE)</f>
        <v>1200108.8604769199</v>
      </c>
      <c r="K14" s="22">
        <f t="shared" si="1"/>
        <v>-1.8738460028544068E-2</v>
      </c>
      <c r="L14" s="22">
        <f t="shared" si="2"/>
        <v>1.4823080040514469E-2</v>
      </c>
    </row>
    <row r="15" spans="1:12">
      <c r="A15" s="59"/>
      <c r="B15" s="12">
        <v>24</v>
      </c>
      <c r="C15" s="56" t="s">
        <v>17</v>
      </c>
      <c r="D15" s="56"/>
      <c r="E15" s="15">
        <f>RA!D19</f>
        <v>580703.86250000005</v>
      </c>
      <c r="F15" s="25">
        <f>RA!I19</f>
        <v>58784.816599999998</v>
      </c>
      <c r="G15" s="16">
        <f t="shared" si="0"/>
        <v>521919.04590000003</v>
      </c>
      <c r="H15" s="27">
        <f>RA!J19</f>
        <v>10.123028344761501</v>
      </c>
      <c r="I15" s="20">
        <f>VLOOKUP(B15,RMS!B:D,3,FALSE)</f>
        <v>580703.84254786302</v>
      </c>
      <c r="J15" s="21">
        <f>VLOOKUP(B15,RMS!B:E,4,FALSE)</f>
        <v>521919.046220513</v>
      </c>
      <c r="K15" s="22">
        <f t="shared" si="1"/>
        <v>1.9952137023210526E-2</v>
      </c>
      <c r="L15" s="22">
        <f t="shared" si="2"/>
        <v>-3.2051297603175044E-4</v>
      </c>
    </row>
    <row r="16" spans="1:12">
      <c r="A16" s="59"/>
      <c r="B16" s="12">
        <v>25</v>
      </c>
      <c r="C16" s="56" t="s">
        <v>18</v>
      </c>
      <c r="D16" s="56"/>
      <c r="E16" s="15">
        <f>RA!D20</f>
        <v>2638764.9166999999</v>
      </c>
      <c r="F16" s="25">
        <f>RA!I20</f>
        <v>-75679.635899999994</v>
      </c>
      <c r="G16" s="16">
        <f t="shared" si="0"/>
        <v>2714444.5526000001</v>
      </c>
      <c r="H16" s="27">
        <f>RA!J20</f>
        <v>-2.8679946220690198</v>
      </c>
      <c r="I16" s="20">
        <f>VLOOKUP(B16,RMS!B:D,3,FALSE)</f>
        <v>2638764.9904999998</v>
      </c>
      <c r="J16" s="21">
        <f>VLOOKUP(B16,RMS!B:E,4,FALSE)</f>
        <v>2714444.5526000001</v>
      </c>
      <c r="K16" s="22">
        <f t="shared" si="1"/>
        <v>-7.379999989643693E-2</v>
      </c>
      <c r="L16" s="22">
        <f t="shared" si="2"/>
        <v>0</v>
      </c>
    </row>
    <row r="17" spans="1:12">
      <c r="A17" s="59"/>
      <c r="B17" s="12">
        <v>26</v>
      </c>
      <c r="C17" s="56" t="s">
        <v>19</v>
      </c>
      <c r="D17" s="56"/>
      <c r="E17" s="15">
        <f>RA!D21</f>
        <v>329710.61109999998</v>
      </c>
      <c r="F17" s="25">
        <f>RA!I21</f>
        <v>35548.462699999996</v>
      </c>
      <c r="G17" s="16">
        <f t="shared" si="0"/>
        <v>294162.14840000001</v>
      </c>
      <c r="H17" s="27">
        <f>RA!J21</f>
        <v>10.7817163000612</v>
      </c>
      <c r="I17" s="20">
        <f>VLOOKUP(B17,RMS!B:D,3,FALSE)</f>
        <v>329710.39512228302</v>
      </c>
      <c r="J17" s="21">
        <f>VLOOKUP(B17,RMS!B:E,4,FALSE)</f>
        <v>294162.14826671203</v>
      </c>
      <c r="K17" s="22">
        <f t="shared" si="1"/>
        <v>0.21597771695815027</v>
      </c>
      <c r="L17" s="22">
        <f t="shared" si="2"/>
        <v>1.3328797649592161E-4</v>
      </c>
    </row>
    <row r="18" spans="1:12">
      <c r="A18" s="59"/>
      <c r="B18" s="12">
        <v>27</v>
      </c>
      <c r="C18" s="56" t="s">
        <v>20</v>
      </c>
      <c r="D18" s="56"/>
      <c r="E18" s="15">
        <f>RA!D22</f>
        <v>899605.51820000005</v>
      </c>
      <c r="F18" s="25">
        <f>RA!I22</f>
        <v>120790.285</v>
      </c>
      <c r="G18" s="16">
        <f t="shared" si="0"/>
        <v>778815.23320000002</v>
      </c>
      <c r="H18" s="27">
        <f>RA!J22</f>
        <v>13.4270280202023</v>
      </c>
      <c r="I18" s="20">
        <f>VLOOKUP(B18,RMS!B:D,3,FALSE)</f>
        <v>899605.64196548704</v>
      </c>
      <c r="J18" s="21">
        <f>VLOOKUP(B18,RMS!B:E,4,FALSE)</f>
        <v>778815.23092566396</v>
      </c>
      <c r="K18" s="22">
        <f t="shared" si="1"/>
        <v>-0.12376548699103296</v>
      </c>
      <c r="L18" s="22">
        <f t="shared" si="2"/>
        <v>2.2743360605090857E-3</v>
      </c>
    </row>
    <row r="19" spans="1:12">
      <c r="A19" s="59"/>
      <c r="B19" s="12">
        <v>29</v>
      </c>
      <c r="C19" s="56" t="s">
        <v>21</v>
      </c>
      <c r="D19" s="56"/>
      <c r="E19" s="15">
        <f>RA!D23</f>
        <v>2642231.0625</v>
      </c>
      <c r="F19" s="25">
        <f>RA!I23</f>
        <v>120031.8998</v>
      </c>
      <c r="G19" s="16">
        <f t="shared" si="0"/>
        <v>2522199.1627000002</v>
      </c>
      <c r="H19" s="27">
        <f>RA!J23</f>
        <v>4.5428237334561299</v>
      </c>
      <c r="I19" s="20">
        <f>VLOOKUP(B19,RMS!B:D,3,FALSE)</f>
        <v>2642232.3064273498</v>
      </c>
      <c r="J19" s="21">
        <f>VLOOKUP(B19,RMS!B:E,4,FALSE)</f>
        <v>2522199.1889529899</v>
      </c>
      <c r="K19" s="22">
        <f t="shared" si="1"/>
        <v>-1.2439273498021066</v>
      </c>
      <c r="L19" s="22">
        <f t="shared" si="2"/>
        <v>-2.6252989657223225E-2</v>
      </c>
    </row>
    <row r="20" spans="1:12">
      <c r="A20" s="59"/>
      <c r="B20" s="12">
        <v>31</v>
      </c>
      <c r="C20" s="56" t="s">
        <v>22</v>
      </c>
      <c r="D20" s="56"/>
      <c r="E20" s="15">
        <f>RA!D24</f>
        <v>312151.33649999998</v>
      </c>
      <c r="F20" s="25">
        <f>RA!I24</f>
        <v>41421.303999999996</v>
      </c>
      <c r="G20" s="16">
        <f t="shared" si="0"/>
        <v>270730.03249999997</v>
      </c>
      <c r="H20" s="27">
        <f>RA!J24</f>
        <v>13.269622505684801</v>
      </c>
      <c r="I20" s="20">
        <f>VLOOKUP(B20,RMS!B:D,3,FALSE)</f>
        <v>312151.32229838899</v>
      </c>
      <c r="J20" s="21">
        <f>VLOOKUP(B20,RMS!B:E,4,FALSE)</f>
        <v>270730.02434773301</v>
      </c>
      <c r="K20" s="22">
        <f t="shared" si="1"/>
        <v>1.420161098940298E-2</v>
      </c>
      <c r="L20" s="22">
        <f t="shared" si="2"/>
        <v>8.1522669643163681E-3</v>
      </c>
    </row>
    <row r="21" spans="1:12">
      <c r="A21" s="59"/>
      <c r="B21" s="12">
        <v>32</v>
      </c>
      <c r="C21" s="56" t="s">
        <v>23</v>
      </c>
      <c r="D21" s="56"/>
      <c r="E21" s="15">
        <f>RA!D25</f>
        <v>262767.6312</v>
      </c>
      <c r="F21" s="25">
        <f>RA!I25</f>
        <v>20484.018100000001</v>
      </c>
      <c r="G21" s="16">
        <f t="shared" si="0"/>
        <v>242283.61310000002</v>
      </c>
      <c r="H21" s="27">
        <f>RA!J25</f>
        <v>7.7954875973323503</v>
      </c>
      <c r="I21" s="20">
        <f>VLOOKUP(B21,RMS!B:D,3,FALSE)</f>
        <v>262767.63115585799</v>
      </c>
      <c r="J21" s="21">
        <f>VLOOKUP(B21,RMS!B:E,4,FALSE)</f>
        <v>242283.61873071501</v>
      </c>
      <c r="K21" s="22">
        <f t="shared" si="1"/>
        <v>4.4142012484371662E-5</v>
      </c>
      <c r="L21" s="22">
        <f t="shared" si="2"/>
        <v>-5.6307149934582412E-3</v>
      </c>
    </row>
    <row r="22" spans="1:12">
      <c r="A22" s="59"/>
      <c r="B22" s="12">
        <v>33</v>
      </c>
      <c r="C22" s="56" t="s">
        <v>24</v>
      </c>
      <c r="D22" s="56"/>
      <c r="E22" s="15">
        <f>RA!D26</f>
        <v>478412.55410000001</v>
      </c>
      <c r="F22" s="25">
        <f>RA!I26</f>
        <v>94387.749599999996</v>
      </c>
      <c r="G22" s="16">
        <f t="shared" si="0"/>
        <v>384024.80450000003</v>
      </c>
      <c r="H22" s="27">
        <f>RA!J26</f>
        <v>19.729363034288301</v>
      </c>
      <c r="I22" s="20">
        <f>VLOOKUP(B22,RMS!B:D,3,FALSE)</f>
        <v>478412.56086366402</v>
      </c>
      <c r="J22" s="21">
        <f>VLOOKUP(B22,RMS!B:E,4,FALSE)</f>
        <v>384024.86303100898</v>
      </c>
      <c r="K22" s="22">
        <f t="shared" si="1"/>
        <v>-6.7636640160344541E-3</v>
      </c>
      <c r="L22" s="22">
        <f t="shared" si="2"/>
        <v>-5.8531008951831609E-2</v>
      </c>
    </row>
    <row r="23" spans="1:12">
      <c r="A23" s="59"/>
      <c r="B23" s="12">
        <v>34</v>
      </c>
      <c r="C23" s="56" t="s">
        <v>25</v>
      </c>
      <c r="D23" s="56"/>
      <c r="E23" s="15">
        <f>RA!D27</f>
        <v>258797.52100000001</v>
      </c>
      <c r="F23" s="25">
        <f>RA!I27</f>
        <v>72265.000400000004</v>
      </c>
      <c r="G23" s="16">
        <f t="shared" si="0"/>
        <v>186532.52059999999</v>
      </c>
      <c r="H23" s="27">
        <f>RA!J27</f>
        <v>27.923374273743502</v>
      </c>
      <c r="I23" s="20">
        <f>VLOOKUP(B23,RMS!B:D,3,FALSE)</f>
        <v>258797.49559524201</v>
      </c>
      <c r="J23" s="21">
        <f>VLOOKUP(B23,RMS!B:E,4,FALSE)</f>
        <v>186532.510566891</v>
      </c>
      <c r="K23" s="22">
        <f t="shared" si="1"/>
        <v>2.5404757994692773E-2</v>
      </c>
      <c r="L23" s="22">
        <f t="shared" si="2"/>
        <v>1.0033108992502093E-2</v>
      </c>
    </row>
    <row r="24" spans="1:12">
      <c r="A24" s="59"/>
      <c r="B24" s="12">
        <v>35</v>
      </c>
      <c r="C24" s="56" t="s">
        <v>26</v>
      </c>
      <c r="D24" s="56"/>
      <c r="E24" s="15">
        <f>RA!D28</f>
        <v>883408.88260000001</v>
      </c>
      <c r="F24" s="25">
        <f>RA!I28</f>
        <v>46920.643199999999</v>
      </c>
      <c r="G24" s="16">
        <f t="shared" si="0"/>
        <v>836488.23939999996</v>
      </c>
      <c r="H24" s="27">
        <f>RA!J28</f>
        <v>5.31131666481616</v>
      </c>
      <c r="I24" s="20">
        <f>VLOOKUP(B24,RMS!B:D,3,FALSE)</f>
        <v>883408.88310884999</v>
      </c>
      <c r="J24" s="21">
        <f>VLOOKUP(B24,RMS!B:E,4,FALSE)</f>
        <v>836488.24230747798</v>
      </c>
      <c r="K24" s="22">
        <f t="shared" si="1"/>
        <v>-5.0884997472167015E-4</v>
      </c>
      <c r="L24" s="22">
        <f t="shared" si="2"/>
        <v>-2.907478017732501E-3</v>
      </c>
    </row>
    <row r="25" spans="1:12">
      <c r="A25" s="59"/>
      <c r="B25" s="12">
        <v>36</v>
      </c>
      <c r="C25" s="56" t="s">
        <v>27</v>
      </c>
      <c r="D25" s="56"/>
      <c r="E25" s="15">
        <f>RA!D29</f>
        <v>572725.73789999995</v>
      </c>
      <c r="F25" s="25">
        <f>RA!I29</f>
        <v>83940.846000000005</v>
      </c>
      <c r="G25" s="16">
        <f t="shared" si="0"/>
        <v>488784.89189999993</v>
      </c>
      <c r="H25" s="27">
        <f>RA!J29</f>
        <v>14.656377467474</v>
      </c>
      <c r="I25" s="20">
        <f>VLOOKUP(B25,RMS!B:D,3,FALSE)</f>
        <v>572725.73757787596</v>
      </c>
      <c r="J25" s="21">
        <f>VLOOKUP(B25,RMS!B:E,4,FALSE)</f>
        <v>488784.863860877</v>
      </c>
      <c r="K25" s="22">
        <f t="shared" si="1"/>
        <v>3.2212398946285248E-4</v>
      </c>
      <c r="L25" s="22">
        <f t="shared" si="2"/>
        <v>2.8039122931659222E-2</v>
      </c>
    </row>
    <row r="26" spans="1:12">
      <c r="A26" s="59"/>
      <c r="B26" s="12">
        <v>37</v>
      </c>
      <c r="C26" s="56" t="s">
        <v>28</v>
      </c>
      <c r="D26" s="56"/>
      <c r="E26" s="15">
        <f>RA!D30</f>
        <v>994088.54920000001</v>
      </c>
      <c r="F26" s="25">
        <f>RA!I30</f>
        <v>119362.60830000001</v>
      </c>
      <c r="G26" s="16">
        <f t="shared" si="0"/>
        <v>874725.94090000005</v>
      </c>
      <c r="H26" s="27">
        <f>RA!J30</f>
        <v>12.0072410446794</v>
      </c>
      <c r="I26" s="20">
        <f>VLOOKUP(B26,RMS!B:D,3,FALSE)</f>
        <v>994088.56898053095</v>
      </c>
      <c r="J26" s="21">
        <f>VLOOKUP(B26,RMS!B:E,4,FALSE)</f>
        <v>874725.9176099</v>
      </c>
      <c r="K26" s="22">
        <f t="shared" si="1"/>
        <v>-1.9780530943535268E-2</v>
      </c>
      <c r="L26" s="22">
        <f t="shared" si="2"/>
        <v>2.3290100041776896E-2</v>
      </c>
    </row>
    <row r="27" spans="1:12">
      <c r="A27" s="59"/>
      <c r="B27" s="12">
        <v>38</v>
      </c>
      <c r="C27" s="56" t="s">
        <v>29</v>
      </c>
      <c r="D27" s="56"/>
      <c r="E27" s="15">
        <f>RA!D31</f>
        <v>1203261.9173999999</v>
      </c>
      <c r="F27" s="25">
        <f>RA!I31</f>
        <v>22441.810099999999</v>
      </c>
      <c r="G27" s="16">
        <f t="shared" si="0"/>
        <v>1180820.1073</v>
      </c>
      <c r="H27" s="27">
        <f>RA!J31</f>
        <v>1.8650810580369801</v>
      </c>
      <c r="I27" s="20">
        <f>VLOOKUP(B27,RMS!B:D,3,FALSE)</f>
        <v>1203261.92373009</v>
      </c>
      <c r="J27" s="21">
        <f>VLOOKUP(B27,RMS!B:E,4,FALSE)</f>
        <v>1180820.0631070801</v>
      </c>
      <c r="K27" s="22">
        <f t="shared" si="1"/>
        <v>-6.3300901092588902E-3</v>
      </c>
      <c r="L27" s="22">
        <f t="shared" si="2"/>
        <v>4.4192919973284006E-2</v>
      </c>
    </row>
    <row r="28" spans="1:12">
      <c r="A28" s="59"/>
      <c r="B28" s="12">
        <v>39</v>
      </c>
      <c r="C28" s="56" t="s">
        <v>30</v>
      </c>
      <c r="D28" s="56"/>
      <c r="E28" s="15">
        <f>RA!D32</f>
        <v>126608.35219999999</v>
      </c>
      <c r="F28" s="25">
        <f>RA!I32</f>
        <v>13419.002500000001</v>
      </c>
      <c r="G28" s="16">
        <f t="shared" si="0"/>
        <v>113189.34969999999</v>
      </c>
      <c r="H28" s="27">
        <f>RA!J32</f>
        <v>10.5988288030179</v>
      </c>
      <c r="I28" s="20">
        <f>VLOOKUP(B28,RMS!B:D,3,FALSE)</f>
        <v>126608.30695997299</v>
      </c>
      <c r="J28" s="21">
        <f>VLOOKUP(B28,RMS!B:E,4,FALSE)</f>
        <v>113189.344164668</v>
      </c>
      <c r="K28" s="22">
        <f t="shared" si="1"/>
        <v>4.5240027000545524E-2</v>
      </c>
      <c r="L28" s="22">
        <f t="shared" si="2"/>
        <v>5.5353319912683219E-3</v>
      </c>
    </row>
    <row r="29" spans="1:12">
      <c r="A29" s="59"/>
      <c r="B29" s="12">
        <v>40</v>
      </c>
      <c r="C29" s="56" t="s">
        <v>31</v>
      </c>
      <c r="D29" s="56"/>
      <c r="E29" s="15">
        <f>RA!D33</f>
        <v>83.226100000000002</v>
      </c>
      <c r="F29" s="25">
        <f>RA!I33</f>
        <v>14.7654</v>
      </c>
      <c r="G29" s="16">
        <f t="shared" si="0"/>
        <v>68.460700000000003</v>
      </c>
      <c r="H29" s="27">
        <f>RA!J33</f>
        <v>17.741309517086599</v>
      </c>
      <c r="I29" s="20">
        <f>VLOOKUP(B29,RMS!B:D,3,FALSE)</f>
        <v>83.226100000000002</v>
      </c>
      <c r="J29" s="21">
        <f>VLOOKUP(B29,RMS!B:E,4,FALSE)</f>
        <v>68.460700000000003</v>
      </c>
      <c r="K29" s="22">
        <f t="shared" si="1"/>
        <v>0</v>
      </c>
      <c r="L29" s="22">
        <f t="shared" si="2"/>
        <v>0</v>
      </c>
    </row>
    <row r="30" spans="1:12">
      <c r="A30" s="59"/>
      <c r="B30" s="12">
        <v>41</v>
      </c>
      <c r="C30" s="56" t="s">
        <v>36</v>
      </c>
      <c r="D30" s="56"/>
      <c r="E30" s="15">
        <f>RA!D34</f>
        <v>0</v>
      </c>
      <c r="F30" s="25">
        <f>RA!I34</f>
        <v>0</v>
      </c>
      <c r="G30" s="16">
        <f t="shared" si="0"/>
        <v>0</v>
      </c>
      <c r="H30" s="27">
        <f>RA!J34</f>
        <v>0</v>
      </c>
      <c r="I30" s="20">
        <v>0</v>
      </c>
      <c r="J30" s="21">
        <v>0</v>
      </c>
      <c r="K30" s="22">
        <f t="shared" si="1"/>
        <v>0</v>
      </c>
      <c r="L30" s="22">
        <f t="shared" si="2"/>
        <v>0</v>
      </c>
    </row>
    <row r="31" spans="1:12">
      <c r="A31" s="59"/>
      <c r="B31" s="12">
        <v>42</v>
      </c>
      <c r="C31" s="56" t="s">
        <v>32</v>
      </c>
      <c r="D31" s="56"/>
      <c r="E31" s="15">
        <f>RA!D35</f>
        <v>199240.45139999999</v>
      </c>
      <c r="F31" s="25">
        <f>RA!I35</f>
        <v>20904.4139</v>
      </c>
      <c r="G31" s="16">
        <f t="shared" si="0"/>
        <v>178336.03749999998</v>
      </c>
      <c r="H31" s="27">
        <f>RA!J35</f>
        <v>10.492053071106399</v>
      </c>
      <c r="I31" s="20">
        <f>VLOOKUP(B31,RMS!B:D,3,FALSE)</f>
        <v>199240.4509</v>
      </c>
      <c r="J31" s="21">
        <f>VLOOKUP(B31,RMS!B:E,4,FALSE)</f>
        <v>178336.05040000001</v>
      </c>
      <c r="K31" s="22">
        <f t="shared" si="1"/>
        <v>4.999999946448952E-4</v>
      </c>
      <c r="L31" s="22">
        <f t="shared" si="2"/>
        <v>-1.2900000030640513E-2</v>
      </c>
    </row>
    <row r="32" spans="1:12">
      <c r="A32" s="59"/>
      <c r="B32" s="12">
        <v>71</v>
      </c>
      <c r="C32" s="56" t="s">
        <v>37</v>
      </c>
      <c r="D32" s="56"/>
      <c r="E32" s="15">
        <f>RA!D36</f>
        <v>0</v>
      </c>
      <c r="F32" s="25">
        <f>RA!I36</f>
        <v>0</v>
      </c>
      <c r="G32" s="16">
        <f t="shared" si="0"/>
        <v>0</v>
      </c>
      <c r="H32" s="27">
        <f>RA!J36</f>
        <v>0</v>
      </c>
      <c r="I32" s="20">
        <v>0</v>
      </c>
      <c r="J32" s="21">
        <v>0</v>
      </c>
      <c r="K32" s="22">
        <f t="shared" si="1"/>
        <v>0</v>
      </c>
      <c r="L32" s="22">
        <f t="shared" si="2"/>
        <v>0</v>
      </c>
    </row>
    <row r="33" spans="1:12">
      <c r="A33" s="59"/>
      <c r="B33" s="12">
        <v>72</v>
      </c>
      <c r="C33" s="56" t="s">
        <v>38</v>
      </c>
      <c r="D33" s="56"/>
      <c r="E33" s="15">
        <f>RA!D37</f>
        <v>0</v>
      </c>
      <c r="F33" s="25">
        <f>RA!I37</f>
        <v>0</v>
      </c>
      <c r="G33" s="16">
        <f t="shared" si="0"/>
        <v>0</v>
      </c>
      <c r="H33" s="27">
        <f>RA!J37</f>
        <v>0</v>
      </c>
      <c r="I33" s="20">
        <v>0</v>
      </c>
      <c r="J33" s="21">
        <v>0</v>
      </c>
      <c r="K33" s="22">
        <f t="shared" si="1"/>
        <v>0</v>
      </c>
      <c r="L33" s="22">
        <f t="shared" si="2"/>
        <v>0</v>
      </c>
    </row>
    <row r="34" spans="1:12">
      <c r="A34" s="59"/>
      <c r="B34" s="12">
        <v>73</v>
      </c>
      <c r="C34" s="56" t="s">
        <v>39</v>
      </c>
      <c r="D34" s="56"/>
      <c r="E34" s="15">
        <f>RA!D38</f>
        <v>0</v>
      </c>
      <c r="F34" s="25">
        <f>RA!I38</f>
        <v>0</v>
      </c>
      <c r="G34" s="16">
        <f t="shared" si="0"/>
        <v>0</v>
      </c>
      <c r="H34" s="27">
        <f>RA!J38</f>
        <v>0</v>
      </c>
      <c r="I34" s="20">
        <v>0</v>
      </c>
      <c r="J34" s="21">
        <v>0</v>
      </c>
      <c r="K34" s="22">
        <f t="shared" si="1"/>
        <v>0</v>
      </c>
      <c r="L34" s="22">
        <f t="shared" si="2"/>
        <v>0</v>
      </c>
    </row>
    <row r="35" spans="1:12">
      <c r="A35" s="59"/>
      <c r="B35" s="12">
        <v>75</v>
      </c>
      <c r="C35" s="56" t="s">
        <v>33</v>
      </c>
      <c r="D35" s="56"/>
      <c r="E35" s="15">
        <f>RA!D39</f>
        <v>256335.4712</v>
      </c>
      <c r="F35" s="25">
        <f>RA!I39</f>
        <v>13671.0869</v>
      </c>
      <c r="G35" s="16">
        <f t="shared" si="0"/>
        <v>242664.38430000001</v>
      </c>
      <c r="H35" s="27">
        <f>RA!J39</f>
        <v>5.3332794076452403</v>
      </c>
      <c r="I35" s="20">
        <f>VLOOKUP(B35,RMS!B:D,3,FALSE)</f>
        <v>256335.47008547001</v>
      </c>
      <c r="J35" s="21">
        <f>VLOOKUP(B35,RMS!B:E,4,FALSE)</f>
        <v>242664.38333333301</v>
      </c>
      <c r="K35" s="22">
        <f t="shared" si="1"/>
        <v>1.1145299940835685E-3</v>
      </c>
      <c r="L35" s="22">
        <f t="shared" si="2"/>
        <v>9.6666699391789734E-4</v>
      </c>
    </row>
    <row r="36" spans="1:12">
      <c r="A36" s="59"/>
      <c r="B36" s="12">
        <v>76</v>
      </c>
      <c r="C36" s="56" t="s">
        <v>34</v>
      </c>
      <c r="D36" s="56"/>
      <c r="E36" s="15">
        <f>RA!D40</f>
        <v>391485.78739999997</v>
      </c>
      <c r="F36" s="25">
        <f>RA!I40</f>
        <v>27512.8361</v>
      </c>
      <c r="G36" s="16">
        <f t="shared" si="0"/>
        <v>363972.95129999996</v>
      </c>
      <c r="H36" s="27">
        <f>RA!J40</f>
        <v>7.0277994720377404</v>
      </c>
      <c r="I36" s="20">
        <f>VLOOKUP(B36,RMS!B:D,3,FALSE)</f>
        <v>391485.78162051301</v>
      </c>
      <c r="J36" s="21">
        <f>VLOOKUP(B36,RMS!B:E,4,FALSE)</f>
        <v>363972.957537607</v>
      </c>
      <c r="K36" s="22">
        <f t="shared" si="1"/>
        <v>5.779486964456737E-3</v>
      </c>
      <c r="L36" s="22">
        <f t="shared" si="2"/>
        <v>-6.2376070418395102E-3</v>
      </c>
    </row>
    <row r="37" spans="1:12">
      <c r="A37" s="59"/>
      <c r="B37" s="12">
        <v>77</v>
      </c>
      <c r="C37" s="56" t="s">
        <v>40</v>
      </c>
      <c r="D37" s="56"/>
      <c r="E37" s="15">
        <f>RA!D41</f>
        <v>0</v>
      </c>
      <c r="F37" s="25">
        <f>RA!I41</f>
        <v>0</v>
      </c>
      <c r="G37" s="16">
        <f t="shared" si="0"/>
        <v>0</v>
      </c>
      <c r="H37" s="27">
        <f>RA!J41</f>
        <v>0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</row>
    <row r="38" spans="1:12">
      <c r="A38" s="59"/>
      <c r="B38" s="12">
        <v>78</v>
      </c>
      <c r="C38" s="56" t="s">
        <v>41</v>
      </c>
      <c r="D38" s="56"/>
      <c r="E38" s="15">
        <f>RA!D42</f>
        <v>0</v>
      </c>
      <c r="F38" s="25">
        <f>RA!I42</f>
        <v>0</v>
      </c>
      <c r="G38" s="16">
        <f t="shared" si="0"/>
        <v>0</v>
      </c>
      <c r="H38" s="27">
        <f>RA!J42</f>
        <v>0</v>
      </c>
      <c r="I38" s="20">
        <v>0</v>
      </c>
      <c r="J38" s="21">
        <v>0</v>
      </c>
      <c r="K38" s="22">
        <f t="shared" si="1"/>
        <v>0</v>
      </c>
      <c r="L38" s="22">
        <f t="shared" si="2"/>
        <v>0</v>
      </c>
    </row>
    <row r="39" spans="1:12">
      <c r="A39" s="59"/>
      <c r="B39" s="12">
        <v>99</v>
      </c>
      <c r="C39" s="56" t="s">
        <v>35</v>
      </c>
      <c r="D39" s="56"/>
      <c r="E39" s="15">
        <f>RA!D43</f>
        <v>47358.660499999998</v>
      </c>
      <c r="F39" s="25">
        <f>RA!I43</f>
        <v>6464.9080999999996</v>
      </c>
      <c r="G39" s="16">
        <f t="shared" si="0"/>
        <v>40893.752399999998</v>
      </c>
      <c r="H39" s="27">
        <f>RA!J43</f>
        <v>13.6509521843423</v>
      </c>
      <c r="I39" s="20">
        <f>VLOOKUP(B39,RMS!B:D,3,FALSE)</f>
        <v>47358.6606156872</v>
      </c>
      <c r="J39" s="21">
        <f>VLOOKUP(B39,RMS!B:E,4,FALSE)</f>
        <v>40893.752121624697</v>
      </c>
      <c r="K39" s="22">
        <f t="shared" si="1"/>
        <v>-1.1568720219656825E-4</v>
      </c>
      <c r="L39" s="22">
        <f t="shared" si="2"/>
        <v>2.7837530069518834E-4</v>
      </c>
    </row>
  </sheetData>
  <mergeCells count="39">
    <mergeCell ref="C29:D29"/>
    <mergeCell ref="C27:D27"/>
    <mergeCell ref="C28:D28"/>
    <mergeCell ref="C23:D23"/>
    <mergeCell ref="C24:D24"/>
    <mergeCell ref="C25:D25"/>
    <mergeCell ref="C26:D26"/>
    <mergeCell ref="C2:D2"/>
    <mergeCell ref="C4:D4"/>
    <mergeCell ref="C5:D5"/>
    <mergeCell ref="C6:D6"/>
    <mergeCell ref="C7:D7"/>
    <mergeCell ref="A3:D3"/>
    <mergeCell ref="A4:A3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23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>
  <dimension ref="A1:W43"/>
  <sheetViews>
    <sheetView workbookViewId="0">
      <selection sqref="A1:XFD1048576"/>
    </sheetView>
  </sheetViews>
  <sheetFormatPr defaultRowHeight="11.25"/>
  <cols>
    <col min="1" max="1" width="8.5" style="34" customWidth="1"/>
    <col min="2" max="3" width="9" style="34"/>
    <col min="4" max="5" width="11.5" style="34" bestFit="1" customWidth="1"/>
    <col min="6" max="7" width="12.25" style="34" bestFit="1" customWidth="1"/>
    <col min="8" max="8" width="9" style="34"/>
    <col min="9" max="9" width="12.25" style="34" bestFit="1" customWidth="1"/>
    <col min="10" max="10" width="9" style="34"/>
    <col min="11" max="11" width="12.25" style="34" bestFit="1" customWidth="1"/>
    <col min="12" max="12" width="10.5" style="34" bestFit="1" customWidth="1"/>
    <col min="13" max="13" width="12.25" style="34" bestFit="1" customWidth="1"/>
    <col min="14" max="15" width="13.875" style="34" bestFit="1" customWidth="1"/>
    <col min="16" max="17" width="9.25" style="34" bestFit="1" customWidth="1"/>
    <col min="18" max="18" width="10.5" style="34" bestFit="1" customWidth="1"/>
    <col min="19" max="20" width="9" style="34"/>
    <col min="21" max="21" width="10.5" style="34" bestFit="1" customWidth="1"/>
    <col min="22" max="22" width="36" style="34" bestFit="1" customWidth="1"/>
    <col min="23" max="16384" width="9" style="34"/>
  </cols>
  <sheetData>
    <row r="1" spans="1:23" ht="12.75">
      <c r="A1" s="60"/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35" t="s">
        <v>47</v>
      </c>
      <c r="W1" s="62"/>
    </row>
    <row r="2" spans="1:23" ht="12.75">
      <c r="A2" s="60"/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0"/>
      <c r="T2" s="60"/>
      <c r="U2" s="60"/>
      <c r="V2" s="35"/>
      <c r="W2" s="62"/>
    </row>
    <row r="3" spans="1:23" ht="23.25" thickBot="1">
      <c r="A3" s="60"/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36" t="s">
        <v>48</v>
      </c>
      <c r="W3" s="62"/>
    </row>
    <row r="4" spans="1:23" ht="12.75" thickTop="1" thickBot="1">
      <c r="A4" s="61"/>
      <c r="B4" s="61"/>
      <c r="C4" s="61"/>
      <c r="D4" s="61"/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W4" s="62"/>
    </row>
    <row r="5" spans="1:23" ht="12.75" thickTop="1" thickBot="1">
      <c r="A5" s="37"/>
      <c r="B5" s="38"/>
      <c r="C5" s="39"/>
      <c r="D5" s="40" t="s">
        <v>0</v>
      </c>
      <c r="E5" s="40" t="s">
        <v>60</v>
      </c>
      <c r="F5" s="40" t="s">
        <v>61</v>
      </c>
      <c r="G5" s="40" t="s">
        <v>49</v>
      </c>
      <c r="H5" s="40" t="s">
        <v>50</v>
      </c>
      <c r="I5" s="40" t="s">
        <v>1</v>
      </c>
      <c r="J5" s="40" t="s">
        <v>2</v>
      </c>
      <c r="K5" s="40" t="s">
        <v>51</v>
      </c>
      <c r="L5" s="40" t="s">
        <v>52</v>
      </c>
      <c r="M5" s="40" t="s">
        <v>53</v>
      </c>
      <c r="N5" s="40" t="s">
        <v>54</v>
      </c>
      <c r="O5" s="40" t="s">
        <v>55</v>
      </c>
      <c r="P5" s="40" t="s">
        <v>62</v>
      </c>
      <c r="Q5" s="40" t="s">
        <v>63</v>
      </c>
      <c r="R5" s="40" t="s">
        <v>56</v>
      </c>
      <c r="S5" s="40" t="s">
        <v>57</v>
      </c>
      <c r="T5" s="40" t="s">
        <v>58</v>
      </c>
      <c r="U5" s="41" t="s">
        <v>59</v>
      </c>
    </row>
    <row r="6" spans="1:23" ht="12" thickBot="1">
      <c r="A6" s="42" t="s">
        <v>3</v>
      </c>
      <c r="B6" s="63" t="s">
        <v>4</v>
      </c>
      <c r="C6" s="64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3"/>
    </row>
    <row r="7" spans="1:23" ht="12" thickBot="1">
      <c r="A7" s="65" t="s">
        <v>5</v>
      </c>
      <c r="B7" s="66"/>
      <c r="C7" s="67"/>
      <c r="D7" s="44">
        <v>17681932.976199999</v>
      </c>
      <c r="E7" s="44">
        <v>16349298</v>
      </c>
      <c r="F7" s="45">
        <v>108.15102260782101</v>
      </c>
      <c r="G7" s="44">
        <v>13262069.355599999</v>
      </c>
      <c r="H7" s="45">
        <v>33.327103803251397</v>
      </c>
      <c r="I7" s="44">
        <v>1358768.2988</v>
      </c>
      <c r="J7" s="45">
        <v>7.6845009006023899</v>
      </c>
      <c r="K7" s="44">
        <v>1883005.0356999999</v>
      </c>
      <c r="L7" s="45">
        <v>14.198425488590001</v>
      </c>
      <c r="M7" s="45">
        <v>-0.27840432020146799</v>
      </c>
      <c r="N7" s="44">
        <v>532458597.21090001</v>
      </c>
      <c r="O7" s="44">
        <v>5306983985.2312002</v>
      </c>
      <c r="P7" s="44">
        <v>923620</v>
      </c>
      <c r="Q7" s="44">
        <v>789434</v>
      </c>
      <c r="R7" s="45">
        <v>16.997747753453801</v>
      </c>
      <c r="S7" s="44">
        <v>19.144164240921601</v>
      </c>
      <c r="T7" s="44">
        <v>16.617541042696399</v>
      </c>
      <c r="U7" s="46">
        <v>13.1978767337589</v>
      </c>
    </row>
    <row r="8" spans="1:23" ht="12" thickBot="1">
      <c r="A8" s="68">
        <v>41578</v>
      </c>
      <c r="B8" s="71" t="s">
        <v>6</v>
      </c>
      <c r="C8" s="72"/>
      <c r="D8" s="47">
        <v>527195.22530000005</v>
      </c>
      <c r="E8" s="47">
        <v>544719</v>
      </c>
      <c r="F8" s="48">
        <v>96.782969806450694</v>
      </c>
      <c r="G8" s="47">
        <v>475357.28460000001</v>
      </c>
      <c r="H8" s="48">
        <v>10.905048135239999</v>
      </c>
      <c r="I8" s="47">
        <v>119878.2332</v>
      </c>
      <c r="J8" s="48">
        <v>22.738869293018201</v>
      </c>
      <c r="K8" s="47">
        <v>107281.8187</v>
      </c>
      <c r="L8" s="48">
        <v>22.568670382378698</v>
      </c>
      <c r="M8" s="48">
        <v>0.117414252038589</v>
      </c>
      <c r="N8" s="47">
        <v>19492481.9663</v>
      </c>
      <c r="O8" s="47">
        <v>186006362.3813</v>
      </c>
      <c r="P8" s="47">
        <v>22260</v>
      </c>
      <c r="Q8" s="47">
        <v>19711</v>
      </c>
      <c r="R8" s="48">
        <v>12.9318654558368</v>
      </c>
      <c r="S8" s="47">
        <v>23.683523149146499</v>
      </c>
      <c r="T8" s="47">
        <v>23.918475856120999</v>
      </c>
      <c r="U8" s="49">
        <v>-0.99205133245964805</v>
      </c>
    </row>
    <row r="9" spans="1:23" ht="12" thickBot="1">
      <c r="A9" s="69"/>
      <c r="B9" s="71" t="s">
        <v>7</v>
      </c>
      <c r="C9" s="72"/>
      <c r="D9" s="47">
        <v>69059.292400000006</v>
      </c>
      <c r="E9" s="47">
        <v>83259</v>
      </c>
      <c r="F9" s="48">
        <v>82.945137943045196</v>
      </c>
      <c r="G9" s="47">
        <v>74971.660699999993</v>
      </c>
      <c r="H9" s="48">
        <v>-7.8861375682451804</v>
      </c>
      <c r="I9" s="47">
        <v>15774.0226</v>
      </c>
      <c r="J9" s="48">
        <v>22.841274579871001</v>
      </c>
      <c r="K9" s="47">
        <v>16075.857400000001</v>
      </c>
      <c r="L9" s="48">
        <v>21.442578768966801</v>
      </c>
      <c r="M9" s="48">
        <v>-1.8775657962728998E-2</v>
      </c>
      <c r="N9" s="47">
        <v>3131502.5131999999</v>
      </c>
      <c r="O9" s="47">
        <v>35020780.308200002</v>
      </c>
      <c r="P9" s="47">
        <v>4719</v>
      </c>
      <c r="Q9" s="47">
        <v>4207</v>
      </c>
      <c r="R9" s="48">
        <v>12.1701925362491</v>
      </c>
      <c r="S9" s="47">
        <v>14.6343065056156</v>
      </c>
      <c r="T9" s="47">
        <v>14.171758545281699</v>
      </c>
      <c r="U9" s="49">
        <v>3.1607098030673901</v>
      </c>
    </row>
    <row r="10" spans="1:23" ht="12" thickBot="1">
      <c r="A10" s="69"/>
      <c r="B10" s="71" t="s">
        <v>8</v>
      </c>
      <c r="C10" s="72"/>
      <c r="D10" s="47">
        <v>104197.70940000001</v>
      </c>
      <c r="E10" s="47">
        <v>93339</v>
      </c>
      <c r="F10" s="48">
        <v>111.63362517275699</v>
      </c>
      <c r="G10" s="47">
        <v>78569.957999999999</v>
      </c>
      <c r="H10" s="48">
        <v>32.617748631098898</v>
      </c>
      <c r="I10" s="47">
        <v>26543.645100000002</v>
      </c>
      <c r="J10" s="48">
        <v>25.474307691450999</v>
      </c>
      <c r="K10" s="47">
        <v>22974.347300000001</v>
      </c>
      <c r="L10" s="48">
        <v>29.240625660001001</v>
      </c>
      <c r="M10" s="48">
        <v>0.15536013943690999</v>
      </c>
      <c r="N10" s="47">
        <v>4007389.1952</v>
      </c>
      <c r="O10" s="47">
        <v>47588580.862800002</v>
      </c>
      <c r="P10" s="47">
        <v>80350</v>
      </c>
      <c r="Q10" s="47">
        <v>69866</v>
      </c>
      <c r="R10" s="48">
        <v>15.0058683766066</v>
      </c>
      <c r="S10" s="47">
        <v>1.29679787678905</v>
      </c>
      <c r="T10" s="47">
        <v>1.13460374860447</v>
      </c>
      <c r="U10" s="49">
        <v>12.5072789744366</v>
      </c>
    </row>
    <row r="11" spans="1:23" ht="12" thickBot="1">
      <c r="A11" s="69"/>
      <c r="B11" s="71" t="s">
        <v>9</v>
      </c>
      <c r="C11" s="72"/>
      <c r="D11" s="47">
        <v>44082.744400000003</v>
      </c>
      <c r="E11" s="47">
        <v>45090</v>
      </c>
      <c r="F11" s="48">
        <v>97.766121978265701</v>
      </c>
      <c r="G11" s="47">
        <v>38490.032299999999</v>
      </c>
      <c r="H11" s="48">
        <v>14.530286845199701</v>
      </c>
      <c r="I11" s="47">
        <v>10607.2839</v>
      </c>
      <c r="J11" s="48">
        <v>24.062213104862899</v>
      </c>
      <c r="K11" s="47">
        <v>8943.5298000000003</v>
      </c>
      <c r="L11" s="48">
        <v>23.235963353556301</v>
      </c>
      <c r="M11" s="48">
        <v>0.18602879815976001</v>
      </c>
      <c r="N11" s="47">
        <v>1430991.8858</v>
      </c>
      <c r="O11" s="47">
        <v>16824326.913400002</v>
      </c>
      <c r="P11" s="47">
        <v>2269</v>
      </c>
      <c r="Q11" s="47">
        <v>1841</v>
      </c>
      <c r="R11" s="48">
        <v>23.2482346550788</v>
      </c>
      <c r="S11" s="47">
        <v>19.4282698986338</v>
      </c>
      <c r="T11" s="47">
        <v>20.078209940249899</v>
      </c>
      <c r="U11" s="49">
        <v>-3.3453315452540999</v>
      </c>
    </row>
    <row r="12" spans="1:23" ht="12" thickBot="1">
      <c r="A12" s="69"/>
      <c r="B12" s="71" t="s">
        <v>10</v>
      </c>
      <c r="C12" s="72"/>
      <c r="D12" s="47">
        <v>374300.68339999998</v>
      </c>
      <c r="E12" s="47">
        <v>166747</v>
      </c>
      <c r="F12" s="48">
        <v>224.472214432643</v>
      </c>
      <c r="G12" s="47">
        <v>215587.72750000001</v>
      </c>
      <c r="H12" s="48">
        <v>73.618734118341706</v>
      </c>
      <c r="I12" s="47">
        <v>-42601.679799999998</v>
      </c>
      <c r="J12" s="48">
        <v>-11.381672994295201</v>
      </c>
      <c r="K12" s="47">
        <v>22222.540700000001</v>
      </c>
      <c r="L12" s="48">
        <v>10.307887632425601</v>
      </c>
      <c r="M12" s="48">
        <v>-2.9170481168249101</v>
      </c>
      <c r="N12" s="47">
        <v>7499355.9402000001</v>
      </c>
      <c r="O12" s="47">
        <v>63345574.406000003</v>
      </c>
      <c r="P12" s="47">
        <v>2478</v>
      </c>
      <c r="Q12" s="47">
        <v>1305</v>
      </c>
      <c r="R12" s="48">
        <v>89.885057471264403</v>
      </c>
      <c r="S12" s="47">
        <v>151.04950903954801</v>
      </c>
      <c r="T12" s="47">
        <v>131.62382329501901</v>
      </c>
      <c r="U12" s="49">
        <v>12.8604759247796</v>
      </c>
    </row>
    <row r="13" spans="1:23" ht="12" thickBot="1">
      <c r="A13" s="69"/>
      <c r="B13" s="71" t="s">
        <v>11</v>
      </c>
      <c r="C13" s="72"/>
      <c r="D13" s="47">
        <v>320829.49729999999</v>
      </c>
      <c r="E13" s="47">
        <v>285859</v>
      </c>
      <c r="F13" s="48">
        <v>112.233477798495</v>
      </c>
      <c r="G13" s="47">
        <v>294571.48200000002</v>
      </c>
      <c r="H13" s="48">
        <v>8.9139705995028997</v>
      </c>
      <c r="I13" s="47">
        <v>73857.868400000007</v>
      </c>
      <c r="J13" s="48">
        <v>23.020909555251201</v>
      </c>
      <c r="K13" s="47">
        <v>73756.4519</v>
      </c>
      <c r="L13" s="48">
        <v>25.038558179233402</v>
      </c>
      <c r="M13" s="48">
        <v>1.3750186917550001E-3</v>
      </c>
      <c r="N13" s="47">
        <v>10159807.7654</v>
      </c>
      <c r="O13" s="47">
        <v>96599909.218999997</v>
      </c>
      <c r="P13" s="47">
        <v>10963</v>
      </c>
      <c r="Q13" s="47">
        <v>10390</v>
      </c>
      <c r="R13" s="48">
        <v>5.5149181905678599</v>
      </c>
      <c r="S13" s="47">
        <v>29.264753926844801</v>
      </c>
      <c r="T13" s="47">
        <v>29.710328556304098</v>
      </c>
      <c r="U13" s="49">
        <v>-1.5225640734008301</v>
      </c>
    </row>
    <row r="14" spans="1:23" ht="12" thickBot="1">
      <c r="A14" s="69"/>
      <c r="B14" s="71" t="s">
        <v>12</v>
      </c>
      <c r="C14" s="72"/>
      <c r="D14" s="47">
        <v>157125.4455</v>
      </c>
      <c r="E14" s="47">
        <v>149477</v>
      </c>
      <c r="F14" s="48">
        <v>105.11680425751101</v>
      </c>
      <c r="G14" s="47">
        <v>153088.0386</v>
      </c>
      <c r="H14" s="48">
        <v>2.6373104893904902</v>
      </c>
      <c r="I14" s="47">
        <v>32885.969400000002</v>
      </c>
      <c r="J14" s="48">
        <v>20.9297541180241</v>
      </c>
      <c r="K14" s="47">
        <v>29215.405200000001</v>
      </c>
      <c r="L14" s="48">
        <v>19.084054813933701</v>
      </c>
      <c r="M14" s="48">
        <v>0.12563796992964499</v>
      </c>
      <c r="N14" s="47">
        <v>5495751.1782</v>
      </c>
      <c r="O14" s="47">
        <v>50331734.921599999</v>
      </c>
      <c r="P14" s="47">
        <v>2236</v>
      </c>
      <c r="Q14" s="47">
        <v>2678</v>
      </c>
      <c r="R14" s="48">
        <v>-16.504854368932001</v>
      </c>
      <c r="S14" s="47">
        <v>70.270771690518799</v>
      </c>
      <c r="T14" s="47">
        <v>59.005818857356203</v>
      </c>
      <c r="U14" s="49">
        <v>16.030780027256299</v>
      </c>
    </row>
    <row r="15" spans="1:23" ht="12" thickBot="1">
      <c r="A15" s="69"/>
      <c r="B15" s="71" t="s">
        <v>13</v>
      </c>
      <c r="C15" s="72"/>
      <c r="D15" s="47">
        <v>109565.79029999999</v>
      </c>
      <c r="E15" s="47">
        <v>93751</v>
      </c>
      <c r="F15" s="48">
        <v>116.868929718083</v>
      </c>
      <c r="G15" s="47">
        <v>101984.59</v>
      </c>
      <c r="H15" s="48">
        <v>7.4336723812881802</v>
      </c>
      <c r="I15" s="47">
        <v>22628.076499999999</v>
      </c>
      <c r="J15" s="48">
        <v>20.652501513512998</v>
      </c>
      <c r="K15" s="47">
        <v>24845.073</v>
      </c>
      <c r="L15" s="48">
        <v>24.3615952174735</v>
      </c>
      <c r="M15" s="48">
        <v>-8.9232843067114001E-2</v>
      </c>
      <c r="N15" s="47">
        <v>3731485.3401000001</v>
      </c>
      <c r="O15" s="47">
        <v>31551909.7742</v>
      </c>
      <c r="P15" s="47">
        <v>3488</v>
      </c>
      <c r="Q15" s="47">
        <v>3096</v>
      </c>
      <c r="R15" s="48">
        <v>12.661498708010299</v>
      </c>
      <c r="S15" s="47">
        <v>31.412210521789</v>
      </c>
      <c r="T15" s="47">
        <v>32.628204651162797</v>
      </c>
      <c r="U15" s="49">
        <v>-3.8710874184748301</v>
      </c>
    </row>
    <row r="16" spans="1:23" ht="12" thickBot="1">
      <c r="A16" s="69"/>
      <c r="B16" s="71" t="s">
        <v>14</v>
      </c>
      <c r="C16" s="72"/>
      <c r="D16" s="47">
        <v>627735.91059999994</v>
      </c>
      <c r="E16" s="47">
        <v>615704</v>
      </c>
      <c r="F16" s="48">
        <v>101.95417125761701</v>
      </c>
      <c r="G16" s="47">
        <v>521010.87640000001</v>
      </c>
      <c r="H16" s="48">
        <v>20.484223849112698</v>
      </c>
      <c r="I16" s="47">
        <v>22703.9395</v>
      </c>
      <c r="J16" s="48">
        <v>3.61679794267293</v>
      </c>
      <c r="K16" s="47">
        <v>47661.133699999998</v>
      </c>
      <c r="L16" s="48">
        <v>9.1478193371550098</v>
      </c>
      <c r="M16" s="48">
        <v>-0.52363828265377599</v>
      </c>
      <c r="N16" s="47">
        <v>26346963.7227</v>
      </c>
      <c r="O16" s="47">
        <v>263952120.36610001</v>
      </c>
      <c r="P16" s="47">
        <v>37360</v>
      </c>
      <c r="Q16" s="47">
        <v>33392</v>
      </c>
      <c r="R16" s="48">
        <v>11.883085769046501</v>
      </c>
      <c r="S16" s="47">
        <v>16.802353067451801</v>
      </c>
      <c r="T16" s="47">
        <v>18.465965881049399</v>
      </c>
      <c r="U16" s="49">
        <v>-9.9010704448304292</v>
      </c>
    </row>
    <row r="17" spans="1:21" ht="12" thickBot="1">
      <c r="A17" s="69"/>
      <c r="B17" s="71" t="s">
        <v>15</v>
      </c>
      <c r="C17" s="72"/>
      <c r="D17" s="47">
        <v>842208.22750000004</v>
      </c>
      <c r="E17" s="47">
        <v>395739</v>
      </c>
      <c r="F17" s="48">
        <v>212.81911247059301</v>
      </c>
      <c r="G17" s="47">
        <v>407091.19559999998</v>
      </c>
      <c r="H17" s="48">
        <v>106.884412289658</v>
      </c>
      <c r="I17" s="47">
        <v>6022.5941000000003</v>
      </c>
      <c r="J17" s="48">
        <v>0.71509561452247905</v>
      </c>
      <c r="K17" s="47">
        <v>45635.622600000002</v>
      </c>
      <c r="L17" s="48">
        <v>11.210171846811599</v>
      </c>
      <c r="M17" s="48">
        <v>-0.86802866364312503</v>
      </c>
      <c r="N17" s="47">
        <v>19059429.008000001</v>
      </c>
      <c r="O17" s="47">
        <v>248689384.25459999</v>
      </c>
      <c r="P17" s="47">
        <v>9191</v>
      </c>
      <c r="Q17" s="47">
        <v>8999</v>
      </c>
      <c r="R17" s="48">
        <v>2.13357039671074</v>
      </c>
      <c r="S17" s="47">
        <v>91.634014525078896</v>
      </c>
      <c r="T17" s="47">
        <v>51.754699866651897</v>
      </c>
      <c r="U17" s="49">
        <v>43.520209024032901</v>
      </c>
    </row>
    <row r="18" spans="1:21" ht="12" thickBot="1">
      <c r="A18" s="69"/>
      <c r="B18" s="71" t="s">
        <v>16</v>
      </c>
      <c r="C18" s="72"/>
      <c r="D18" s="47">
        <v>1427890.4003999999</v>
      </c>
      <c r="E18" s="47">
        <v>1377366</v>
      </c>
      <c r="F18" s="48">
        <v>103.66818989288301</v>
      </c>
      <c r="G18" s="47">
        <v>1313431.4084000001</v>
      </c>
      <c r="H18" s="48">
        <v>8.7145009071643909</v>
      </c>
      <c r="I18" s="47">
        <v>227781.5251</v>
      </c>
      <c r="J18" s="48">
        <v>15.952311538489999</v>
      </c>
      <c r="K18" s="47">
        <v>222536.47760000001</v>
      </c>
      <c r="L18" s="48">
        <v>16.943136594478901</v>
      </c>
      <c r="M18" s="48">
        <v>2.3569383125707999E-2</v>
      </c>
      <c r="N18" s="47">
        <v>51965750.1417</v>
      </c>
      <c r="O18" s="47">
        <v>611865862.41100001</v>
      </c>
      <c r="P18" s="47">
        <v>76489</v>
      </c>
      <c r="Q18" s="47">
        <v>71665</v>
      </c>
      <c r="R18" s="48">
        <v>6.7313193330077503</v>
      </c>
      <c r="S18" s="47">
        <v>18.667918267986298</v>
      </c>
      <c r="T18" s="47">
        <v>17.9633156561781</v>
      </c>
      <c r="U18" s="49">
        <v>3.7744037749325399</v>
      </c>
    </row>
    <row r="19" spans="1:21" ht="12" thickBot="1">
      <c r="A19" s="69"/>
      <c r="B19" s="71" t="s">
        <v>17</v>
      </c>
      <c r="C19" s="72"/>
      <c r="D19" s="47">
        <v>580703.86250000005</v>
      </c>
      <c r="E19" s="47">
        <v>631453</v>
      </c>
      <c r="F19" s="48">
        <v>91.963117207456506</v>
      </c>
      <c r="G19" s="47">
        <v>547474.67319999996</v>
      </c>
      <c r="H19" s="48">
        <v>6.0695390904157698</v>
      </c>
      <c r="I19" s="47">
        <v>58784.816599999998</v>
      </c>
      <c r="J19" s="48">
        <v>10.123028344761501</v>
      </c>
      <c r="K19" s="47">
        <v>78381.087400000004</v>
      </c>
      <c r="L19" s="48">
        <v>14.3168426297898</v>
      </c>
      <c r="M19" s="48">
        <v>-0.250012744783635</v>
      </c>
      <c r="N19" s="47">
        <v>22483321.107099999</v>
      </c>
      <c r="O19" s="47">
        <v>209104409.32080001</v>
      </c>
      <c r="P19" s="47">
        <v>13105</v>
      </c>
      <c r="Q19" s="47">
        <v>11799</v>
      </c>
      <c r="R19" s="48">
        <v>11.068734638528699</v>
      </c>
      <c r="S19" s="47">
        <v>44.311626287676503</v>
      </c>
      <c r="T19" s="47">
        <v>54.746084134248697</v>
      </c>
      <c r="U19" s="49">
        <v>-23.5479009026445</v>
      </c>
    </row>
    <row r="20" spans="1:21" ht="12" thickBot="1">
      <c r="A20" s="69"/>
      <c r="B20" s="71" t="s">
        <v>18</v>
      </c>
      <c r="C20" s="72"/>
      <c r="D20" s="47">
        <v>2638764.9166999999</v>
      </c>
      <c r="E20" s="47">
        <v>1036043</v>
      </c>
      <c r="F20" s="48">
        <v>254.696466913053</v>
      </c>
      <c r="G20" s="47">
        <v>900430.08730000001</v>
      </c>
      <c r="H20" s="48">
        <v>193.05605775707801</v>
      </c>
      <c r="I20" s="47">
        <v>-75679.635899999994</v>
      </c>
      <c r="J20" s="48">
        <v>-2.8679946220690198</v>
      </c>
      <c r="K20" s="47">
        <v>67397.339500000002</v>
      </c>
      <c r="L20" s="48">
        <v>7.4850163772398401</v>
      </c>
      <c r="M20" s="48">
        <v>-2.1228875866828498</v>
      </c>
      <c r="N20" s="47">
        <v>36018512.787799999</v>
      </c>
      <c r="O20" s="47">
        <v>317208679.87330002</v>
      </c>
      <c r="P20" s="47">
        <v>43727</v>
      </c>
      <c r="Q20" s="47">
        <v>33323</v>
      </c>
      <c r="R20" s="48">
        <v>31.2216787204033</v>
      </c>
      <c r="S20" s="47">
        <v>60.346351606558898</v>
      </c>
      <c r="T20" s="47">
        <v>25.135187708189498</v>
      </c>
      <c r="U20" s="49">
        <v>58.3484551442913</v>
      </c>
    </row>
    <row r="21" spans="1:21" ht="12" thickBot="1">
      <c r="A21" s="69"/>
      <c r="B21" s="71" t="s">
        <v>19</v>
      </c>
      <c r="C21" s="72"/>
      <c r="D21" s="47">
        <v>329710.61109999998</v>
      </c>
      <c r="E21" s="47">
        <v>364551</v>
      </c>
      <c r="F21" s="48">
        <v>90.4429314691223</v>
      </c>
      <c r="G21" s="47">
        <v>308058.0183</v>
      </c>
      <c r="H21" s="48">
        <v>7.02873858615611</v>
      </c>
      <c r="I21" s="47">
        <v>35548.462699999996</v>
      </c>
      <c r="J21" s="48">
        <v>10.7817163000612</v>
      </c>
      <c r="K21" s="47">
        <v>45115.7402</v>
      </c>
      <c r="L21" s="48">
        <v>14.6452088632422</v>
      </c>
      <c r="M21" s="48">
        <v>-0.212060745486782</v>
      </c>
      <c r="N21" s="47">
        <v>10940037.533500001</v>
      </c>
      <c r="O21" s="47">
        <v>120877692.97310001</v>
      </c>
      <c r="P21" s="47">
        <v>30060</v>
      </c>
      <c r="Q21" s="47">
        <v>25869</v>
      </c>
      <c r="R21" s="48">
        <v>16.200858170010399</v>
      </c>
      <c r="S21" s="47">
        <v>10.968416869594099</v>
      </c>
      <c r="T21" s="47">
        <v>10.8893994742742</v>
      </c>
      <c r="U21" s="49">
        <v>0.72040838946377195</v>
      </c>
    </row>
    <row r="22" spans="1:21" ht="12" thickBot="1">
      <c r="A22" s="69"/>
      <c r="B22" s="71" t="s">
        <v>20</v>
      </c>
      <c r="C22" s="72"/>
      <c r="D22" s="47">
        <v>899605.51820000005</v>
      </c>
      <c r="E22" s="47">
        <v>852728</v>
      </c>
      <c r="F22" s="48">
        <v>105.497358852999</v>
      </c>
      <c r="G22" s="47">
        <v>693435.09420000005</v>
      </c>
      <c r="H22" s="48">
        <v>29.731755102163401</v>
      </c>
      <c r="I22" s="47">
        <v>120790.285</v>
      </c>
      <c r="J22" s="48">
        <v>13.4270280202023</v>
      </c>
      <c r="K22" s="47">
        <v>100115.8738</v>
      </c>
      <c r="L22" s="48">
        <v>14.4376704665491</v>
      </c>
      <c r="M22" s="48">
        <v>0.20650482700976</v>
      </c>
      <c r="N22" s="47">
        <v>33373789.482799999</v>
      </c>
      <c r="O22" s="47">
        <v>345700116.59240001</v>
      </c>
      <c r="P22" s="47">
        <v>59882</v>
      </c>
      <c r="Q22" s="47">
        <v>51707</v>
      </c>
      <c r="R22" s="48">
        <v>15.810238459009399</v>
      </c>
      <c r="S22" s="47">
        <v>15.022970478607901</v>
      </c>
      <c r="T22" s="47">
        <v>14.993992445897099</v>
      </c>
      <c r="U22" s="49">
        <v>0.19289149740470199</v>
      </c>
    </row>
    <row r="23" spans="1:21" ht="12" thickBot="1">
      <c r="A23" s="69"/>
      <c r="B23" s="71" t="s">
        <v>21</v>
      </c>
      <c r="C23" s="72"/>
      <c r="D23" s="47">
        <v>2642231.0625</v>
      </c>
      <c r="E23" s="47">
        <v>2308986</v>
      </c>
      <c r="F23" s="48">
        <v>114.432528499523</v>
      </c>
      <c r="G23" s="47">
        <v>2039276.7855</v>
      </c>
      <c r="H23" s="48">
        <v>29.567064230183199</v>
      </c>
      <c r="I23" s="47">
        <v>120031.8998</v>
      </c>
      <c r="J23" s="48">
        <v>4.5428237334561299</v>
      </c>
      <c r="K23" s="47">
        <v>260320.42249999999</v>
      </c>
      <c r="L23" s="48">
        <v>12.765330550074101</v>
      </c>
      <c r="M23" s="48">
        <v>-0.53890709515885205</v>
      </c>
      <c r="N23" s="47">
        <v>86945353.232099995</v>
      </c>
      <c r="O23" s="47">
        <v>768116065.78250003</v>
      </c>
      <c r="P23" s="47">
        <v>84998</v>
      </c>
      <c r="Q23" s="47">
        <v>74048</v>
      </c>
      <c r="R23" s="48">
        <v>14.787705272255799</v>
      </c>
      <c r="S23" s="47">
        <v>31.085802754182499</v>
      </c>
      <c r="T23" s="47">
        <v>28.922735982065699</v>
      </c>
      <c r="U23" s="49">
        <v>6.9583751438612502</v>
      </c>
    </row>
    <row r="24" spans="1:21" ht="12" thickBot="1">
      <c r="A24" s="69"/>
      <c r="B24" s="71" t="s">
        <v>22</v>
      </c>
      <c r="C24" s="72"/>
      <c r="D24" s="47">
        <v>312151.33649999998</v>
      </c>
      <c r="E24" s="47">
        <v>304136</v>
      </c>
      <c r="F24" s="48">
        <v>102.63544483389001</v>
      </c>
      <c r="G24" s="47">
        <v>255674.1826</v>
      </c>
      <c r="H24" s="48">
        <v>22.0895020864731</v>
      </c>
      <c r="I24" s="47">
        <v>41421.303999999996</v>
      </c>
      <c r="J24" s="48">
        <v>13.269622505684801</v>
      </c>
      <c r="K24" s="47">
        <v>35753.2016</v>
      </c>
      <c r="L24" s="48">
        <v>13.9838920130374</v>
      </c>
      <c r="M24" s="48">
        <v>0.15853412131908201</v>
      </c>
      <c r="N24" s="47">
        <v>9364157.7115000002</v>
      </c>
      <c r="O24" s="47">
        <v>93603214.095300004</v>
      </c>
      <c r="P24" s="47">
        <v>33147</v>
      </c>
      <c r="Q24" s="47">
        <v>28055</v>
      </c>
      <c r="R24" s="48">
        <v>18.1500623774728</v>
      </c>
      <c r="S24" s="47">
        <v>9.4171821431803799</v>
      </c>
      <c r="T24" s="47">
        <v>8.5944642345393003</v>
      </c>
      <c r="U24" s="49">
        <v>8.7363491130610207</v>
      </c>
    </row>
    <row r="25" spans="1:21" ht="12" thickBot="1">
      <c r="A25" s="69"/>
      <c r="B25" s="71" t="s">
        <v>23</v>
      </c>
      <c r="C25" s="72"/>
      <c r="D25" s="47">
        <v>262767.6312</v>
      </c>
      <c r="E25" s="47">
        <v>211694</v>
      </c>
      <c r="F25" s="48">
        <v>124.12615907867</v>
      </c>
      <c r="G25" s="47">
        <v>216335.8983</v>
      </c>
      <c r="H25" s="48">
        <v>21.462796172464898</v>
      </c>
      <c r="I25" s="47">
        <v>20484.018100000001</v>
      </c>
      <c r="J25" s="48">
        <v>7.7954875973323503</v>
      </c>
      <c r="K25" s="47">
        <v>30597.5743</v>
      </c>
      <c r="L25" s="48">
        <v>14.1435492400662</v>
      </c>
      <c r="M25" s="48">
        <v>-0.33053457443520301</v>
      </c>
      <c r="N25" s="47">
        <v>7947143.3136999998</v>
      </c>
      <c r="O25" s="47">
        <v>78504779.817000002</v>
      </c>
      <c r="P25" s="47">
        <v>18469</v>
      </c>
      <c r="Q25" s="47">
        <v>15688</v>
      </c>
      <c r="R25" s="48">
        <v>17.726925038245799</v>
      </c>
      <c r="S25" s="47">
        <v>14.227496410200899</v>
      </c>
      <c r="T25" s="47">
        <v>14.097217172361001</v>
      </c>
      <c r="U25" s="49">
        <v>0.91568631671859202</v>
      </c>
    </row>
    <row r="26" spans="1:21" ht="12" thickBot="1">
      <c r="A26" s="69"/>
      <c r="B26" s="71" t="s">
        <v>24</v>
      </c>
      <c r="C26" s="72"/>
      <c r="D26" s="47">
        <v>478412.55410000001</v>
      </c>
      <c r="E26" s="47">
        <v>421705</v>
      </c>
      <c r="F26" s="48">
        <v>113.44720932879601</v>
      </c>
      <c r="G26" s="47">
        <v>458305.31060000003</v>
      </c>
      <c r="H26" s="48">
        <v>4.3873031874049504</v>
      </c>
      <c r="I26" s="47">
        <v>94387.749599999996</v>
      </c>
      <c r="J26" s="48">
        <v>19.729363034288301</v>
      </c>
      <c r="K26" s="47">
        <v>92480.722999999998</v>
      </c>
      <c r="L26" s="48">
        <v>20.178846035828599</v>
      </c>
      <c r="M26" s="48">
        <v>2.0620801158745001E-2</v>
      </c>
      <c r="N26" s="47">
        <v>14968367.122099999</v>
      </c>
      <c r="O26" s="47">
        <v>168046920.06819999</v>
      </c>
      <c r="P26" s="47">
        <v>42176</v>
      </c>
      <c r="Q26" s="47">
        <v>33329</v>
      </c>
      <c r="R26" s="48">
        <v>26.544450778601199</v>
      </c>
      <c r="S26" s="47">
        <v>11.3432415141313</v>
      </c>
      <c r="T26" s="47">
        <v>11.9083678238171</v>
      </c>
      <c r="U26" s="49">
        <v>-4.9820530487851302</v>
      </c>
    </row>
    <row r="27" spans="1:21" ht="12" thickBot="1">
      <c r="A27" s="69"/>
      <c r="B27" s="71" t="s">
        <v>25</v>
      </c>
      <c r="C27" s="72"/>
      <c r="D27" s="47">
        <v>258797.52100000001</v>
      </c>
      <c r="E27" s="47">
        <v>236863</v>
      </c>
      <c r="F27" s="48">
        <v>109.260425224708</v>
      </c>
      <c r="G27" s="47">
        <v>232832.1827</v>
      </c>
      <c r="H27" s="48">
        <v>11.1519541666866</v>
      </c>
      <c r="I27" s="47">
        <v>72265.000400000004</v>
      </c>
      <c r="J27" s="48">
        <v>27.923374273743502</v>
      </c>
      <c r="K27" s="47">
        <v>68030.326199999996</v>
      </c>
      <c r="L27" s="48">
        <v>29.218609477047998</v>
      </c>
      <c r="M27" s="48">
        <v>6.2246860136326E-2</v>
      </c>
      <c r="N27" s="47">
        <v>7448701.8161000004</v>
      </c>
      <c r="O27" s="47">
        <v>78597143.254299998</v>
      </c>
      <c r="P27" s="47">
        <v>39722</v>
      </c>
      <c r="Q27" s="47">
        <v>34487</v>
      </c>
      <c r="R27" s="48">
        <v>15.179632905152699</v>
      </c>
      <c r="S27" s="47">
        <v>6.5152187956296297</v>
      </c>
      <c r="T27" s="47">
        <v>6.3590039754110199</v>
      </c>
      <c r="U27" s="49">
        <v>2.3976910848088502</v>
      </c>
    </row>
    <row r="28" spans="1:21" ht="12" thickBot="1">
      <c r="A28" s="69"/>
      <c r="B28" s="71" t="s">
        <v>26</v>
      </c>
      <c r="C28" s="72"/>
      <c r="D28" s="47">
        <v>883408.88260000001</v>
      </c>
      <c r="E28" s="47">
        <v>911754</v>
      </c>
      <c r="F28" s="48">
        <v>96.891144168273499</v>
      </c>
      <c r="G28" s="47">
        <v>862327.30059999996</v>
      </c>
      <c r="H28" s="48">
        <v>2.4447309026783199</v>
      </c>
      <c r="I28" s="47">
        <v>46920.643199999999</v>
      </c>
      <c r="J28" s="48">
        <v>5.31131666481616</v>
      </c>
      <c r="K28" s="47">
        <v>76296.245899999994</v>
      </c>
      <c r="L28" s="48">
        <v>8.8477131417402308</v>
      </c>
      <c r="M28" s="48">
        <v>-0.38502028970733398</v>
      </c>
      <c r="N28" s="47">
        <v>28362853.642499998</v>
      </c>
      <c r="O28" s="47">
        <v>272300624.963</v>
      </c>
      <c r="P28" s="47">
        <v>47678</v>
      </c>
      <c r="Q28" s="47">
        <v>43834</v>
      </c>
      <c r="R28" s="48">
        <v>8.7694483734087605</v>
      </c>
      <c r="S28" s="47">
        <v>18.528648068291499</v>
      </c>
      <c r="T28" s="47">
        <v>18.560204063056101</v>
      </c>
      <c r="U28" s="49">
        <v>-0.170309213323659</v>
      </c>
    </row>
    <row r="29" spans="1:21" ht="12" thickBot="1">
      <c r="A29" s="69"/>
      <c r="B29" s="71" t="s">
        <v>27</v>
      </c>
      <c r="C29" s="72"/>
      <c r="D29" s="47">
        <v>572725.73789999995</v>
      </c>
      <c r="E29" s="47">
        <v>611717</v>
      </c>
      <c r="F29" s="48">
        <v>93.625931255793105</v>
      </c>
      <c r="G29" s="47">
        <v>495477.21049999999</v>
      </c>
      <c r="H29" s="48">
        <v>15.5907326841625</v>
      </c>
      <c r="I29" s="47">
        <v>83940.846000000005</v>
      </c>
      <c r="J29" s="48">
        <v>14.656377467474</v>
      </c>
      <c r="K29" s="47">
        <v>97785.553799999994</v>
      </c>
      <c r="L29" s="48">
        <v>19.7356309690453</v>
      </c>
      <c r="M29" s="48">
        <v>-0.14158234281023199</v>
      </c>
      <c r="N29" s="47">
        <v>18995550.7005</v>
      </c>
      <c r="O29" s="47">
        <v>192594646.86090001</v>
      </c>
      <c r="P29" s="47">
        <v>90316</v>
      </c>
      <c r="Q29" s="47">
        <v>86161</v>
      </c>
      <c r="R29" s="48">
        <v>4.8223674284188798</v>
      </c>
      <c r="S29" s="47">
        <v>6.3413541111209497</v>
      </c>
      <c r="T29" s="47">
        <v>6.7529255034180196</v>
      </c>
      <c r="U29" s="49">
        <v>-6.49027613164332</v>
      </c>
    </row>
    <row r="30" spans="1:21" ht="12" thickBot="1">
      <c r="A30" s="69"/>
      <c r="B30" s="71" t="s">
        <v>28</v>
      </c>
      <c r="C30" s="72"/>
      <c r="D30" s="47">
        <v>994088.54920000001</v>
      </c>
      <c r="E30" s="47">
        <v>982117</v>
      </c>
      <c r="F30" s="48">
        <v>101.21895346481099</v>
      </c>
      <c r="G30" s="47">
        <v>770899.65740000003</v>
      </c>
      <c r="H30" s="48">
        <v>28.951743545034802</v>
      </c>
      <c r="I30" s="47">
        <v>119362.60830000001</v>
      </c>
      <c r="J30" s="48">
        <v>12.0072410446794</v>
      </c>
      <c r="K30" s="47">
        <v>143562.3309</v>
      </c>
      <c r="L30" s="48">
        <v>18.622700052065198</v>
      </c>
      <c r="M30" s="48">
        <v>-0.16856596328779699</v>
      </c>
      <c r="N30" s="47">
        <v>32386118.815400001</v>
      </c>
      <c r="O30" s="47">
        <v>351614800.6947</v>
      </c>
      <c r="P30" s="47">
        <v>78138</v>
      </c>
      <c r="Q30" s="47">
        <v>56255</v>
      </c>
      <c r="R30" s="48">
        <v>38.899653364145401</v>
      </c>
      <c r="S30" s="47">
        <v>12.722216452942201</v>
      </c>
      <c r="T30" s="47">
        <v>11.922121288774299</v>
      </c>
      <c r="U30" s="49">
        <v>6.2889604742015299</v>
      </c>
    </row>
    <row r="31" spans="1:21" ht="12" thickBot="1">
      <c r="A31" s="69"/>
      <c r="B31" s="71" t="s">
        <v>29</v>
      </c>
      <c r="C31" s="72"/>
      <c r="D31" s="47">
        <v>1203261.9173999999</v>
      </c>
      <c r="E31" s="47">
        <v>992613</v>
      </c>
      <c r="F31" s="48">
        <v>121.221656113712</v>
      </c>
      <c r="G31" s="47">
        <v>825704.23990000004</v>
      </c>
      <c r="H31" s="48">
        <v>45.725534550449403</v>
      </c>
      <c r="I31" s="47">
        <v>22441.810099999999</v>
      </c>
      <c r="J31" s="48">
        <v>1.8650810580369801</v>
      </c>
      <c r="K31" s="47">
        <v>47190.670100000003</v>
      </c>
      <c r="L31" s="48">
        <v>5.7152025894544503</v>
      </c>
      <c r="M31" s="48">
        <v>-0.52444391968911697</v>
      </c>
      <c r="N31" s="47">
        <v>31950579.4562</v>
      </c>
      <c r="O31" s="47">
        <v>290066552.40060002</v>
      </c>
      <c r="P31" s="47">
        <v>42830</v>
      </c>
      <c r="Q31" s="47">
        <v>26520</v>
      </c>
      <c r="R31" s="48">
        <v>61.500754147812998</v>
      </c>
      <c r="S31" s="47">
        <v>28.093904212000901</v>
      </c>
      <c r="T31" s="47">
        <v>23.646892356711898</v>
      </c>
      <c r="U31" s="49">
        <v>15.8290988028263</v>
      </c>
    </row>
    <row r="32" spans="1:21" ht="12" thickBot="1">
      <c r="A32" s="69"/>
      <c r="B32" s="71" t="s">
        <v>30</v>
      </c>
      <c r="C32" s="72"/>
      <c r="D32" s="47">
        <v>126608.35219999999</v>
      </c>
      <c r="E32" s="47">
        <v>120089</v>
      </c>
      <c r="F32" s="48">
        <v>105.428767164353</v>
      </c>
      <c r="G32" s="47">
        <v>111432.1026</v>
      </c>
      <c r="H32" s="48">
        <v>13.6192795845171</v>
      </c>
      <c r="I32" s="47">
        <v>13419.002500000001</v>
      </c>
      <c r="J32" s="48">
        <v>10.5988288030179</v>
      </c>
      <c r="K32" s="47">
        <v>33577.353999999999</v>
      </c>
      <c r="L32" s="48">
        <v>30.132567919435498</v>
      </c>
      <c r="M32" s="48">
        <v>-0.60035557000709505</v>
      </c>
      <c r="N32" s="47">
        <v>4058093.6195</v>
      </c>
      <c r="O32" s="47">
        <v>43377365.823100001</v>
      </c>
      <c r="P32" s="47">
        <v>28889</v>
      </c>
      <c r="Q32" s="47">
        <v>26190</v>
      </c>
      <c r="R32" s="48">
        <v>10.3054600992745</v>
      </c>
      <c r="S32" s="47">
        <v>4.3825799508463401</v>
      </c>
      <c r="T32" s="47">
        <v>4.4362501298205403</v>
      </c>
      <c r="U32" s="49">
        <v>-1.2246252110890701</v>
      </c>
    </row>
    <row r="33" spans="1:21" ht="12" thickBot="1">
      <c r="A33" s="69"/>
      <c r="B33" s="71" t="s">
        <v>31</v>
      </c>
      <c r="C33" s="72"/>
      <c r="D33" s="47">
        <v>83.226100000000002</v>
      </c>
      <c r="E33" s="50"/>
      <c r="F33" s="50"/>
      <c r="G33" s="47">
        <v>191.2276</v>
      </c>
      <c r="H33" s="48">
        <v>-56.477987487161897</v>
      </c>
      <c r="I33" s="47">
        <v>14.7654</v>
      </c>
      <c r="J33" s="48">
        <v>17.741309517086599</v>
      </c>
      <c r="K33" s="47">
        <v>35.908700000000003</v>
      </c>
      <c r="L33" s="48">
        <v>18.777990206434598</v>
      </c>
      <c r="M33" s="48">
        <v>-0.58880716929323496</v>
      </c>
      <c r="N33" s="47">
        <v>1101.6677999999999</v>
      </c>
      <c r="O33" s="47">
        <v>29293.224399999999</v>
      </c>
      <c r="P33" s="47">
        <v>12</v>
      </c>
      <c r="Q33" s="47">
        <v>15</v>
      </c>
      <c r="R33" s="48">
        <v>-20</v>
      </c>
      <c r="S33" s="47">
        <v>6.9355083333333303</v>
      </c>
      <c r="T33" s="47">
        <v>-7.7207933333333303</v>
      </c>
      <c r="U33" s="49">
        <v>211.32267401692499</v>
      </c>
    </row>
    <row r="34" spans="1:21" ht="12" thickBot="1">
      <c r="A34" s="69"/>
      <c r="B34" s="71" t="s">
        <v>36</v>
      </c>
      <c r="C34" s="72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47">
        <v>25.9</v>
      </c>
      <c r="P34" s="50"/>
      <c r="Q34" s="50"/>
      <c r="R34" s="50"/>
      <c r="S34" s="50"/>
      <c r="T34" s="50"/>
      <c r="U34" s="51"/>
    </row>
    <row r="35" spans="1:21" ht="12" thickBot="1">
      <c r="A35" s="69"/>
      <c r="B35" s="71" t="s">
        <v>32</v>
      </c>
      <c r="C35" s="72"/>
      <c r="D35" s="47">
        <v>199240.45139999999</v>
      </c>
      <c r="E35" s="47">
        <v>155584</v>
      </c>
      <c r="F35" s="48">
        <v>128.05973069210199</v>
      </c>
      <c r="G35" s="47">
        <v>145840.57819999999</v>
      </c>
      <c r="H35" s="48">
        <v>36.6152368970792</v>
      </c>
      <c r="I35" s="47">
        <v>20904.4139</v>
      </c>
      <c r="J35" s="48">
        <v>10.492053071106399</v>
      </c>
      <c r="K35" s="47">
        <v>31098.301500000001</v>
      </c>
      <c r="L35" s="48">
        <v>21.323490268499199</v>
      </c>
      <c r="M35" s="48">
        <v>-0.32779563861389699</v>
      </c>
      <c r="N35" s="47">
        <v>5848824.7653000001</v>
      </c>
      <c r="O35" s="47">
        <v>46189762.046899997</v>
      </c>
      <c r="P35" s="47">
        <v>16053</v>
      </c>
      <c r="Q35" s="47">
        <v>12791</v>
      </c>
      <c r="R35" s="48">
        <v>25.5023063091236</v>
      </c>
      <c r="S35" s="47">
        <v>12.411415398990799</v>
      </c>
      <c r="T35" s="47">
        <v>12.201060769290899</v>
      </c>
      <c r="U35" s="49">
        <v>1.6948480325381801</v>
      </c>
    </row>
    <row r="36" spans="1:21" ht="12" thickBot="1">
      <c r="A36" s="69"/>
      <c r="B36" s="71" t="s">
        <v>37</v>
      </c>
      <c r="C36" s="72"/>
      <c r="D36" s="50"/>
      <c r="E36" s="47">
        <v>547512</v>
      </c>
      <c r="F36" s="50"/>
      <c r="G36" s="47">
        <v>3318.34</v>
      </c>
      <c r="H36" s="50"/>
      <c r="I36" s="50"/>
      <c r="J36" s="50"/>
      <c r="K36" s="47">
        <v>136.68379999999999</v>
      </c>
      <c r="L36" s="48">
        <v>4.1190414484350599</v>
      </c>
      <c r="M36" s="50"/>
      <c r="N36" s="50"/>
      <c r="O36" s="50"/>
      <c r="P36" s="50"/>
      <c r="Q36" s="50"/>
      <c r="R36" s="50"/>
      <c r="S36" s="50"/>
      <c r="T36" s="50"/>
      <c r="U36" s="51"/>
    </row>
    <row r="37" spans="1:21" ht="12" thickBot="1">
      <c r="A37" s="69"/>
      <c r="B37" s="71" t="s">
        <v>38</v>
      </c>
      <c r="C37" s="72"/>
      <c r="D37" s="50"/>
      <c r="E37" s="47">
        <v>246790</v>
      </c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1"/>
    </row>
    <row r="38" spans="1:21" ht="12" thickBot="1">
      <c r="A38" s="69"/>
      <c r="B38" s="71" t="s">
        <v>39</v>
      </c>
      <c r="C38" s="72"/>
      <c r="D38" s="50"/>
      <c r="E38" s="47">
        <v>292393</v>
      </c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1"/>
    </row>
    <row r="39" spans="1:21" ht="12" customHeight="1" thickBot="1">
      <c r="A39" s="69"/>
      <c r="B39" s="71" t="s">
        <v>33</v>
      </c>
      <c r="C39" s="72"/>
      <c r="D39" s="47">
        <v>256335.4712</v>
      </c>
      <c r="E39" s="47">
        <v>410916</v>
      </c>
      <c r="F39" s="48">
        <v>62.381477284895197</v>
      </c>
      <c r="G39" s="47">
        <v>286212.21999999997</v>
      </c>
      <c r="H39" s="48">
        <v>-10.4386698792944</v>
      </c>
      <c r="I39" s="47">
        <v>13671.0869</v>
      </c>
      <c r="J39" s="48">
        <v>5.3332794076452403</v>
      </c>
      <c r="K39" s="47">
        <v>14762.863300000001</v>
      </c>
      <c r="L39" s="48">
        <v>5.1580129248150204</v>
      </c>
      <c r="M39" s="48">
        <v>-7.3954244363964E-2</v>
      </c>
      <c r="N39" s="47">
        <v>10772705.176100001</v>
      </c>
      <c r="O39" s="47">
        <v>112722298.07359999</v>
      </c>
      <c r="P39" s="47">
        <v>412</v>
      </c>
      <c r="Q39" s="47">
        <v>395</v>
      </c>
      <c r="R39" s="48">
        <v>4.3037974683544302</v>
      </c>
      <c r="S39" s="47">
        <v>622.17347378640795</v>
      </c>
      <c r="T39" s="47">
        <v>582.09023367088605</v>
      </c>
      <c r="U39" s="49">
        <v>6.4424540428546599</v>
      </c>
    </row>
    <row r="40" spans="1:21" ht="12" thickBot="1">
      <c r="A40" s="69"/>
      <c r="B40" s="71" t="s">
        <v>34</v>
      </c>
      <c r="C40" s="72"/>
      <c r="D40" s="47">
        <v>391485.78739999997</v>
      </c>
      <c r="E40" s="47">
        <v>451345</v>
      </c>
      <c r="F40" s="48">
        <v>86.737592617620706</v>
      </c>
      <c r="G40" s="47">
        <v>378162.19300000003</v>
      </c>
      <c r="H40" s="48">
        <v>3.52324866066132</v>
      </c>
      <c r="I40" s="47">
        <v>27512.8361</v>
      </c>
      <c r="J40" s="48">
        <v>7.0277994720377404</v>
      </c>
      <c r="K40" s="47">
        <v>35371.568399999996</v>
      </c>
      <c r="L40" s="48">
        <v>9.3535443401662306</v>
      </c>
      <c r="M40" s="48">
        <v>-0.22217652921491601</v>
      </c>
      <c r="N40" s="47">
        <v>17117870.059999999</v>
      </c>
      <c r="O40" s="47">
        <v>151427606.949</v>
      </c>
      <c r="P40" s="47">
        <v>2155</v>
      </c>
      <c r="Q40" s="47">
        <v>1779</v>
      </c>
      <c r="R40" s="48">
        <v>21.135469364811701</v>
      </c>
      <c r="S40" s="47">
        <v>181.663938468678</v>
      </c>
      <c r="T40" s="47">
        <v>198.141187071388</v>
      </c>
      <c r="U40" s="49">
        <v>-9.0701813147973507</v>
      </c>
    </row>
    <row r="41" spans="1:21" ht="12" thickBot="1">
      <c r="A41" s="69"/>
      <c r="B41" s="71" t="s">
        <v>40</v>
      </c>
      <c r="C41" s="72"/>
      <c r="D41" s="50"/>
      <c r="E41" s="47">
        <v>285429</v>
      </c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1"/>
    </row>
    <row r="42" spans="1:21" ht="12" thickBot="1">
      <c r="A42" s="69"/>
      <c r="B42" s="71" t="s">
        <v>41</v>
      </c>
      <c r="C42" s="72"/>
      <c r="D42" s="50"/>
      <c r="E42" s="47">
        <v>121830</v>
      </c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1"/>
    </row>
    <row r="43" spans="1:21" ht="12" thickBot="1">
      <c r="A43" s="70"/>
      <c r="B43" s="71" t="s">
        <v>35</v>
      </c>
      <c r="C43" s="72"/>
      <c r="D43" s="52">
        <v>47358.660499999998</v>
      </c>
      <c r="E43" s="53"/>
      <c r="F43" s="53"/>
      <c r="G43" s="52">
        <v>56527.798999999999</v>
      </c>
      <c r="H43" s="54">
        <v>-16.220582902935899</v>
      </c>
      <c r="I43" s="52">
        <v>6464.9080999999996</v>
      </c>
      <c r="J43" s="54">
        <v>13.6509521843423</v>
      </c>
      <c r="K43" s="52">
        <v>3847.0088999999998</v>
      </c>
      <c r="L43" s="54">
        <v>6.8055168749804</v>
      </c>
      <c r="M43" s="54">
        <v>0.680502506765711</v>
      </c>
      <c r="N43" s="52">
        <v>1154606.5441000001</v>
      </c>
      <c r="O43" s="52">
        <v>15125440.699899999</v>
      </c>
      <c r="P43" s="52">
        <v>48</v>
      </c>
      <c r="Q43" s="52">
        <v>39</v>
      </c>
      <c r="R43" s="54">
        <v>23.076923076923102</v>
      </c>
      <c r="S43" s="52">
        <v>986.63876041666697</v>
      </c>
      <c r="T43" s="52">
        <v>1372.6112384615401</v>
      </c>
      <c r="U43" s="55">
        <v>-39.119938677644498</v>
      </c>
    </row>
  </sheetData>
  <mergeCells count="41">
    <mergeCell ref="B43:C43"/>
    <mergeCell ref="B37:C37"/>
    <mergeCell ref="B38:C38"/>
    <mergeCell ref="B39:C39"/>
    <mergeCell ref="B40:C40"/>
    <mergeCell ref="B41:C41"/>
    <mergeCell ref="B42:C42"/>
    <mergeCell ref="B23:C23"/>
    <mergeCell ref="B36:C36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18:C18"/>
    <mergeCell ref="B19:C19"/>
    <mergeCell ref="B20:C20"/>
    <mergeCell ref="B21:C21"/>
    <mergeCell ref="B22:C22"/>
    <mergeCell ref="A1:U4"/>
    <mergeCell ref="W1:W4"/>
    <mergeCell ref="B6:C6"/>
    <mergeCell ref="A7:C7"/>
    <mergeCell ref="A8:A43"/>
    <mergeCell ref="B8:C8"/>
    <mergeCell ref="B9:C9"/>
    <mergeCell ref="B10:C10"/>
    <mergeCell ref="B11:C11"/>
    <mergeCell ref="B12:C12"/>
    <mergeCell ref="B24:C24"/>
    <mergeCell ref="B13:C13"/>
    <mergeCell ref="B14:C14"/>
    <mergeCell ref="B15:C15"/>
    <mergeCell ref="B16:C16"/>
    <mergeCell ref="B17:C17"/>
  </mergeCells>
  <phoneticPr fontId="23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31"/>
  <sheetViews>
    <sheetView workbookViewId="0">
      <selection sqref="A1:H31"/>
    </sheetView>
  </sheetViews>
  <sheetFormatPr defaultRowHeight="13.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>
      <c r="A1" s="30" t="s">
        <v>64</v>
      </c>
      <c r="B1" s="31" t="s">
        <v>65</v>
      </c>
      <c r="C1" s="30" t="s">
        <v>66</v>
      </c>
      <c r="D1" s="30" t="s">
        <v>67</v>
      </c>
      <c r="E1" s="30" t="s">
        <v>68</v>
      </c>
      <c r="F1" s="30" t="s">
        <v>69</v>
      </c>
      <c r="G1" s="30" t="s">
        <v>68</v>
      </c>
      <c r="H1" s="30" t="s">
        <v>70</v>
      </c>
    </row>
    <row r="2" spans="1:8" ht="14.25">
      <c r="A2" s="32">
        <v>1</v>
      </c>
      <c r="B2" s="33">
        <v>12</v>
      </c>
      <c r="C2" s="32">
        <v>44566</v>
      </c>
      <c r="D2" s="32">
        <v>527195.63711111096</v>
      </c>
      <c r="E2" s="32">
        <v>407316.98968974402</v>
      </c>
      <c r="F2" s="32">
        <v>119878.647421368</v>
      </c>
      <c r="G2" s="32">
        <v>407316.98968974402</v>
      </c>
      <c r="H2" s="32">
        <v>0.22738930101597599</v>
      </c>
    </row>
    <row r="3" spans="1:8" ht="14.25">
      <c r="A3" s="32">
        <v>2</v>
      </c>
      <c r="B3" s="33">
        <v>13</v>
      </c>
      <c r="C3" s="32">
        <v>9302.1260000000002</v>
      </c>
      <c r="D3" s="32">
        <v>69059.300207707405</v>
      </c>
      <c r="E3" s="32">
        <v>53285.289870274602</v>
      </c>
      <c r="F3" s="32">
        <v>15774.010337432899</v>
      </c>
      <c r="G3" s="32">
        <v>53285.289870274602</v>
      </c>
      <c r="H3" s="32">
        <v>0.22841254240905801</v>
      </c>
    </row>
    <row r="4" spans="1:8" ht="14.25">
      <c r="A4" s="32">
        <v>3</v>
      </c>
      <c r="B4" s="33">
        <v>14</v>
      </c>
      <c r="C4" s="32">
        <v>110895</v>
      </c>
      <c r="D4" s="32">
        <v>104199.676645299</v>
      </c>
      <c r="E4" s="32">
        <v>77654.064473504302</v>
      </c>
      <c r="F4" s="32">
        <v>26545.612171794899</v>
      </c>
      <c r="G4" s="32">
        <v>77654.064473504302</v>
      </c>
      <c r="H4" s="32">
        <v>0.25475714538114602</v>
      </c>
    </row>
    <row r="5" spans="1:8" ht="14.25">
      <c r="A5" s="32">
        <v>4</v>
      </c>
      <c r="B5" s="33">
        <v>15</v>
      </c>
      <c r="C5" s="32">
        <v>2958</v>
      </c>
      <c r="D5" s="32">
        <v>44082.766684615402</v>
      </c>
      <c r="E5" s="32">
        <v>33475.460436752102</v>
      </c>
      <c r="F5" s="32">
        <v>10607.3062478632</v>
      </c>
      <c r="G5" s="32">
        <v>33475.460436752102</v>
      </c>
      <c r="H5" s="32">
        <v>0.240622516362276</v>
      </c>
    </row>
    <row r="6" spans="1:8" ht="14.25">
      <c r="A6" s="32">
        <v>5</v>
      </c>
      <c r="B6" s="33">
        <v>16</v>
      </c>
      <c r="C6" s="32">
        <v>4194</v>
      </c>
      <c r="D6" s="32">
        <v>374300.69365812</v>
      </c>
      <c r="E6" s="32">
        <v>416902.36447435903</v>
      </c>
      <c r="F6" s="32">
        <v>-42601.670816239297</v>
      </c>
      <c r="G6" s="32">
        <v>416902.36447435903</v>
      </c>
      <c r="H6" s="32">
        <v>-0.113816702822226</v>
      </c>
    </row>
    <row r="7" spans="1:8" ht="14.25">
      <c r="A7" s="32">
        <v>6</v>
      </c>
      <c r="B7" s="33">
        <v>17</v>
      </c>
      <c r="C7" s="32">
        <v>18732</v>
      </c>
      <c r="D7" s="32">
        <v>320829.66837094002</v>
      </c>
      <c r="E7" s="32">
        <v>246971.62871623901</v>
      </c>
      <c r="F7" s="32">
        <v>73858.0396547009</v>
      </c>
      <c r="G7" s="32">
        <v>246971.62871623901</v>
      </c>
      <c r="H7" s="32">
        <v>0.23020950658873299</v>
      </c>
    </row>
    <row r="8" spans="1:8" ht="14.25">
      <c r="A8" s="32">
        <v>7</v>
      </c>
      <c r="B8" s="33">
        <v>18</v>
      </c>
      <c r="C8" s="32">
        <v>24961</v>
      </c>
      <c r="D8" s="32">
        <v>157125.42932051301</v>
      </c>
      <c r="E8" s="32">
        <v>124239.477997436</v>
      </c>
      <c r="F8" s="32">
        <v>32885.951323076901</v>
      </c>
      <c r="G8" s="32">
        <v>124239.477997436</v>
      </c>
      <c r="H8" s="32">
        <v>0.20929744768426001</v>
      </c>
    </row>
    <row r="9" spans="1:8" ht="14.25">
      <c r="A9" s="32">
        <v>8</v>
      </c>
      <c r="B9" s="33">
        <v>19</v>
      </c>
      <c r="C9" s="32">
        <v>16167</v>
      </c>
      <c r="D9" s="32">
        <v>109565.84016068401</v>
      </c>
      <c r="E9" s="32">
        <v>86937.711088034193</v>
      </c>
      <c r="F9" s="32">
        <v>22628.129072649601</v>
      </c>
      <c r="G9" s="32">
        <v>86937.711088034193</v>
      </c>
      <c r="H9" s="32">
        <v>0.20652540097775299</v>
      </c>
    </row>
    <row r="10" spans="1:8" ht="14.25">
      <c r="A10" s="32">
        <v>9</v>
      </c>
      <c r="B10" s="33">
        <v>21</v>
      </c>
      <c r="C10" s="32">
        <v>156516</v>
      </c>
      <c r="D10" s="32">
        <v>627735.72180000006</v>
      </c>
      <c r="E10" s="32">
        <v>605031.97109999997</v>
      </c>
      <c r="F10" s="32">
        <v>22703.750700000001</v>
      </c>
      <c r="G10" s="32">
        <v>605031.97109999997</v>
      </c>
      <c r="H10" s="32">
        <v>3.6167689541226303E-2</v>
      </c>
    </row>
    <row r="11" spans="1:8" ht="14.25">
      <c r="A11" s="32">
        <v>10</v>
      </c>
      <c r="B11" s="33">
        <v>22</v>
      </c>
      <c r="C11" s="32">
        <v>49972</v>
      </c>
      <c r="D11" s="32">
        <v>842208.26363162405</v>
      </c>
      <c r="E11" s="32">
        <v>836185.63387521403</v>
      </c>
      <c r="F11" s="32">
        <v>6022.6297564102597</v>
      </c>
      <c r="G11" s="32">
        <v>836185.63387521403</v>
      </c>
      <c r="H11" s="32">
        <v>7.1509981752500501E-3</v>
      </c>
    </row>
    <row r="12" spans="1:8" ht="14.25">
      <c r="A12" s="32">
        <v>11</v>
      </c>
      <c r="B12" s="33">
        <v>23</v>
      </c>
      <c r="C12" s="32">
        <v>170759.299</v>
      </c>
      <c r="D12" s="32">
        <v>1427890.41913846</v>
      </c>
      <c r="E12" s="32">
        <v>1200108.8604769199</v>
      </c>
      <c r="F12" s="32">
        <v>227781.558661538</v>
      </c>
      <c r="G12" s="32">
        <v>1200108.8604769199</v>
      </c>
      <c r="H12" s="32">
        <v>0.15952313679573099</v>
      </c>
    </row>
    <row r="13" spans="1:8" ht="14.25">
      <c r="A13" s="32">
        <v>12</v>
      </c>
      <c r="B13" s="33">
        <v>24</v>
      </c>
      <c r="C13" s="32">
        <v>22154.475999999999</v>
      </c>
      <c r="D13" s="32">
        <v>580703.84254786302</v>
      </c>
      <c r="E13" s="32">
        <v>521919.046220513</v>
      </c>
      <c r="F13" s="32">
        <v>58784.796327350399</v>
      </c>
      <c r="G13" s="32">
        <v>521919.046220513</v>
      </c>
      <c r="H13" s="32">
        <v>0.10123025201526099</v>
      </c>
    </row>
    <row r="14" spans="1:8" ht="14.25">
      <c r="A14" s="32">
        <v>13</v>
      </c>
      <c r="B14" s="33">
        <v>25</v>
      </c>
      <c r="C14" s="32">
        <v>100053</v>
      </c>
      <c r="D14" s="32">
        <v>2638764.9904999998</v>
      </c>
      <c r="E14" s="32">
        <v>2714444.5526000001</v>
      </c>
      <c r="F14" s="32">
        <v>-75679.562099999996</v>
      </c>
      <c r="G14" s="32">
        <v>2714444.5526000001</v>
      </c>
      <c r="H14" s="32">
        <v>-2.8679917450951199E-2</v>
      </c>
    </row>
    <row r="15" spans="1:8" ht="14.25">
      <c r="A15" s="32">
        <v>14</v>
      </c>
      <c r="B15" s="33">
        <v>26</v>
      </c>
      <c r="C15" s="32">
        <v>68455</v>
      </c>
      <c r="D15" s="32">
        <v>329710.39512228302</v>
      </c>
      <c r="E15" s="32">
        <v>294162.14826671203</v>
      </c>
      <c r="F15" s="32">
        <v>35548.246855570702</v>
      </c>
      <c r="G15" s="32">
        <v>294162.14826671203</v>
      </c>
      <c r="H15" s="32">
        <v>0.10781657897800501</v>
      </c>
    </row>
    <row r="16" spans="1:8" ht="14.25">
      <c r="A16" s="32">
        <v>15</v>
      </c>
      <c r="B16" s="33">
        <v>27</v>
      </c>
      <c r="C16" s="32">
        <v>143790.48800000001</v>
      </c>
      <c r="D16" s="32">
        <v>899605.64196548704</v>
      </c>
      <c r="E16" s="32">
        <v>778815.23092566396</v>
      </c>
      <c r="F16" s="32">
        <v>120790.411039823</v>
      </c>
      <c r="G16" s="32">
        <v>778815.23092566396</v>
      </c>
      <c r="H16" s="32">
        <v>0.13427040183509301</v>
      </c>
    </row>
    <row r="17" spans="1:8" ht="14.25">
      <c r="A17" s="32">
        <v>16</v>
      </c>
      <c r="B17" s="33">
        <v>29</v>
      </c>
      <c r="C17" s="32">
        <v>217181</v>
      </c>
      <c r="D17" s="32">
        <v>2642232.3064273498</v>
      </c>
      <c r="E17" s="32">
        <v>2522199.1889529899</v>
      </c>
      <c r="F17" s="32">
        <v>120033.11747435899</v>
      </c>
      <c r="G17" s="32">
        <v>2522199.1889529899</v>
      </c>
      <c r="H17" s="32">
        <v>4.5428676798165299E-2</v>
      </c>
    </row>
    <row r="18" spans="1:8" ht="14.25">
      <c r="A18" s="32">
        <v>17</v>
      </c>
      <c r="B18" s="33">
        <v>31</v>
      </c>
      <c r="C18" s="32">
        <v>41538.279000000002</v>
      </c>
      <c r="D18" s="32">
        <v>312151.32229838899</v>
      </c>
      <c r="E18" s="32">
        <v>270730.02434773301</v>
      </c>
      <c r="F18" s="32">
        <v>41421.2979506556</v>
      </c>
      <c r="G18" s="32">
        <v>270730.02434773301</v>
      </c>
      <c r="H18" s="32">
        <v>0.13269621171446</v>
      </c>
    </row>
    <row r="19" spans="1:8" ht="14.25">
      <c r="A19" s="32">
        <v>18</v>
      </c>
      <c r="B19" s="33">
        <v>32</v>
      </c>
      <c r="C19" s="32">
        <v>16744.27</v>
      </c>
      <c r="D19" s="32">
        <v>262767.63115585799</v>
      </c>
      <c r="E19" s="32">
        <v>242283.61873071501</v>
      </c>
      <c r="F19" s="32">
        <v>20484.012425143399</v>
      </c>
      <c r="G19" s="32">
        <v>242283.61873071501</v>
      </c>
      <c r="H19" s="32">
        <v>7.7954854389936296E-2</v>
      </c>
    </row>
    <row r="20" spans="1:8" ht="14.25">
      <c r="A20" s="32">
        <v>19</v>
      </c>
      <c r="B20" s="33">
        <v>33</v>
      </c>
      <c r="C20" s="32">
        <v>45819.781999999999</v>
      </c>
      <c r="D20" s="32">
        <v>478412.56086366402</v>
      </c>
      <c r="E20" s="32">
        <v>384024.86303100898</v>
      </c>
      <c r="F20" s="32">
        <v>94387.697832655307</v>
      </c>
      <c r="G20" s="32">
        <v>384024.86303100898</v>
      </c>
      <c r="H20" s="32">
        <v>0.19729351934710901</v>
      </c>
    </row>
    <row r="21" spans="1:8" ht="14.25">
      <c r="A21" s="32">
        <v>20</v>
      </c>
      <c r="B21" s="33">
        <v>34</v>
      </c>
      <c r="C21" s="32">
        <v>52457.527000000002</v>
      </c>
      <c r="D21" s="32">
        <v>258797.49559524201</v>
      </c>
      <c r="E21" s="32">
        <v>186532.510566891</v>
      </c>
      <c r="F21" s="32">
        <v>72264.985028351395</v>
      </c>
      <c r="G21" s="32">
        <v>186532.510566891</v>
      </c>
      <c r="H21" s="32">
        <v>0.27923371075187398</v>
      </c>
    </row>
    <row r="22" spans="1:8" ht="14.25">
      <c r="A22" s="32">
        <v>21</v>
      </c>
      <c r="B22" s="33">
        <v>35</v>
      </c>
      <c r="C22" s="32">
        <v>34752.07</v>
      </c>
      <c r="D22" s="32">
        <v>883408.88310884999</v>
      </c>
      <c r="E22" s="32">
        <v>836488.24230747798</v>
      </c>
      <c r="F22" s="32">
        <v>46920.640801371199</v>
      </c>
      <c r="G22" s="32">
        <v>836488.24230747798</v>
      </c>
      <c r="H22" s="32">
        <v>5.3113163902371502E-2</v>
      </c>
    </row>
    <row r="23" spans="1:8" ht="14.25">
      <c r="A23" s="32">
        <v>22</v>
      </c>
      <c r="B23" s="33">
        <v>36</v>
      </c>
      <c r="C23" s="32">
        <v>109593.26</v>
      </c>
      <c r="D23" s="32">
        <v>572725.73757787596</v>
      </c>
      <c r="E23" s="32">
        <v>488784.863860877</v>
      </c>
      <c r="F23" s="32">
        <v>83940.873716999107</v>
      </c>
      <c r="G23" s="32">
        <v>488784.863860877</v>
      </c>
      <c r="H23" s="32">
        <v>0.14656382315206401</v>
      </c>
    </row>
    <row r="24" spans="1:8" ht="14.25">
      <c r="A24" s="32">
        <v>23</v>
      </c>
      <c r="B24" s="33">
        <v>37</v>
      </c>
      <c r="C24" s="32">
        <v>133612.55600000001</v>
      </c>
      <c r="D24" s="32">
        <v>994088.56898053095</v>
      </c>
      <c r="E24" s="32">
        <v>874725.9176099</v>
      </c>
      <c r="F24" s="32">
        <v>119362.65137063101</v>
      </c>
      <c r="G24" s="32">
        <v>874725.9176099</v>
      </c>
      <c r="H24" s="32">
        <v>0.120072451384328</v>
      </c>
    </row>
    <row r="25" spans="1:8" ht="14.25">
      <c r="A25" s="32">
        <v>24</v>
      </c>
      <c r="B25" s="33">
        <v>38</v>
      </c>
      <c r="C25" s="32">
        <v>274580.25699999998</v>
      </c>
      <c r="D25" s="32">
        <v>1203261.92373009</v>
      </c>
      <c r="E25" s="32">
        <v>1180820.0631070801</v>
      </c>
      <c r="F25" s="32">
        <v>22441.860623008801</v>
      </c>
      <c r="G25" s="32">
        <v>1180820.0631070801</v>
      </c>
      <c r="H25" s="32">
        <v>1.8650852470623799E-2</v>
      </c>
    </row>
    <row r="26" spans="1:8" ht="14.25">
      <c r="A26" s="32">
        <v>25</v>
      </c>
      <c r="B26" s="33">
        <v>39</v>
      </c>
      <c r="C26" s="32">
        <v>92859.08</v>
      </c>
      <c r="D26" s="32">
        <v>126608.30695997299</v>
      </c>
      <c r="E26" s="32">
        <v>113189.344164668</v>
      </c>
      <c r="F26" s="32">
        <v>13418.9627953048</v>
      </c>
      <c r="G26" s="32">
        <v>113189.344164668</v>
      </c>
      <c r="H26" s="32">
        <v>0.10598801229959801</v>
      </c>
    </row>
    <row r="27" spans="1:8" ht="14.25">
      <c r="A27" s="32">
        <v>26</v>
      </c>
      <c r="B27" s="33">
        <v>40</v>
      </c>
      <c r="C27" s="32">
        <v>22.312000000000001</v>
      </c>
      <c r="D27" s="32">
        <v>83.226100000000002</v>
      </c>
      <c r="E27" s="32">
        <v>68.460700000000003</v>
      </c>
      <c r="F27" s="32">
        <v>14.7654</v>
      </c>
      <c r="G27" s="32">
        <v>68.460700000000003</v>
      </c>
      <c r="H27" s="32">
        <v>0.17741309517086601</v>
      </c>
    </row>
    <row r="28" spans="1:8" ht="14.25">
      <c r="A28" s="32">
        <v>27</v>
      </c>
      <c r="B28" s="33">
        <v>42</v>
      </c>
      <c r="C28" s="32">
        <v>13146.849</v>
      </c>
      <c r="D28" s="32">
        <v>199240.4509</v>
      </c>
      <c r="E28" s="32">
        <v>178336.05040000001</v>
      </c>
      <c r="F28" s="32">
        <v>20904.4005</v>
      </c>
      <c r="G28" s="32">
        <v>178336.05040000001</v>
      </c>
      <c r="H28" s="32">
        <v>0.104920463718947</v>
      </c>
    </row>
    <row r="29" spans="1:8" ht="14.25">
      <c r="A29" s="32">
        <v>28</v>
      </c>
      <c r="B29" s="33">
        <v>75</v>
      </c>
      <c r="C29" s="32">
        <v>417</v>
      </c>
      <c r="D29" s="32">
        <v>256335.47008547001</v>
      </c>
      <c r="E29" s="32">
        <v>242664.38333333301</v>
      </c>
      <c r="F29" s="32">
        <v>13671.0867521368</v>
      </c>
      <c r="G29" s="32">
        <v>242664.38333333301</v>
      </c>
      <c r="H29" s="32">
        <v>5.3332793731504999E-2</v>
      </c>
    </row>
    <row r="30" spans="1:8" ht="14.25">
      <c r="A30" s="32">
        <v>29</v>
      </c>
      <c r="B30" s="33">
        <v>76</v>
      </c>
      <c r="C30" s="32">
        <v>1845</v>
      </c>
      <c r="D30" s="32">
        <v>391485.78162051301</v>
      </c>
      <c r="E30" s="32">
        <v>363972.957537607</v>
      </c>
      <c r="F30" s="32">
        <v>27512.824082906001</v>
      </c>
      <c r="G30" s="32">
        <v>363972.957537607</v>
      </c>
      <c r="H30" s="32">
        <v>7.0277965061769601E-2</v>
      </c>
    </row>
    <row r="31" spans="1:8" ht="14.25">
      <c r="A31" s="32">
        <v>30</v>
      </c>
      <c r="B31" s="33">
        <v>99</v>
      </c>
      <c r="C31" s="32">
        <v>49</v>
      </c>
      <c r="D31" s="32">
        <v>47358.6606156872</v>
      </c>
      <c r="E31" s="32">
        <v>40893.752121624697</v>
      </c>
      <c r="F31" s="32">
        <v>6464.9084940624798</v>
      </c>
      <c r="G31" s="32">
        <v>40893.752121624697</v>
      </c>
      <c r="H31" s="32">
        <v>0.13650952983077</v>
      </c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admin</cp:lastModifiedBy>
  <dcterms:created xsi:type="dcterms:W3CDTF">2013-06-21T00:28:37Z</dcterms:created>
  <dcterms:modified xsi:type="dcterms:W3CDTF">2013-11-02T02:11:33Z</dcterms:modified>
</cp:coreProperties>
</file>