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105" windowWidth="20415" windowHeight="7770"/>
  </bookViews>
  <sheets>
    <sheet name="RMS-RA数据核对" sheetId="2" r:id="rId1"/>
    <sheet name="RA" sheetId="3" r:id="rId2"/>
    <sheet name="RMS" sheetId="4" r:id="rId3"/>
  </sheets>
  <calcPr calcId="125725" refMode="R1C1"/>
</workbook>
</file>

<file path=xl/calcChain.xml><?xml version="1.0" encoding="utf-8"?>
<calcChain xmlns="http://schemas.openxmlformats.org/spreadsheetml/2006/main">
  <c r="E4" i="2"/>
  <c r="F4"/>
  <c r="J4"/>
  <c r="E5"/>
  <c r="F5"/>
  <c r="J5"/>
  <c r="E6"/>
  <c r="F6"/>
  <c r="J6"/>
  <c r="E7"/>
  <c r="F7"/>
  <c r="J7"/>
  <c r="E8"/>
  <c r="F8"/>
  <c r="J8"/>
  <c r="E9"/>
  <c r="F9"/>
  <c r="J9"/>
  <c r="E10"/>
  <c r="F10"/>
  <c r="J10"/>
  <c r="E11"/>
  <c r="F11"/>
  <c r="J11"/>
  <c r="E12"/>
  <c r="F12"/>
  <c r="J12"/>
  <c r="E13"/>
  <c r="F13"/>
  <c r="J13"/>
  <c r="E14"/>
  <c r="F14"/>
  <c r="J14"/>
  <c r="E15"/>
  <c r="F15"/>
  <c r="J15"/>
  <c r="E16"/>
  <c r="F16"/>
  <c r="J16"/>
  <c r="E17"/>
  <c r="F17"/>
  <c r="J17"/>
  <c r="E18"/>
  <c r="F18"/>
  <c r="J18"/>
  <c r="E19"/>
  <c r="F19"/>
  <c r="J19"/>
  <c r="E20"/>
  <c r="F20"/>
  <c r="J20"/>
  <c r="E21"/>
  <c r="F21"/>
  <c r="J21"/>
  <c r="E22"/>
  <c r="F22"/>
  <c r="J22"/>
  <c r="E23"/>
  <c r="F23"/>
  <c r="J23"/>
  <c r="E24"/>
  <c r="F24"/>
  <c r="J24"/>
  <c r="E25"/>
  <c r="F25"/>
  <c r="J25"/>
  <c r="E26"/>
  <c r="F26"/>
  <c r="J26"/>
  <c r="E27"/>
  <c r="F27"/>
  <c r="J27"/>
  <c r="E28"/>
  <c r="F28"/>
  <c r="J28"/>
  <c r="E29"/>
  <c r="F29"/>
  <c r="J29"/>
  <c r="E30"/>
  <c r="F30"/>
  <c r="E31"/>
  <c r="F31"/>
  <c r="J31"/>
  <c r="E32"/>
  <c r="K32" s="1"/>
  <c r="F32"/>
  <c r="E33"/>
  <c r="K33" s="1"/>
  <c r="F33"/>
  <c r="E34"/>
  <c r="K34" s="1"/>
  <c r="F34"/>
  <c r="E35"/>
  <c r="F35"/>
  <c r="J35"/>
  <c r="E36"/>
  <c r="F36"/>
  <c r="J36"/>
  <c r="E37"/>
  <c r="K37" s="1"/>
  <c r="F37"/>
  <c r="E38"/>
  <c r="K38" s="1"/>
  <c r="F38"/>
  <c r="E39"/>
  <c r="F39"/>
  <c r="J39"/>
  <c r="E3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1"/>
  <c r="I35"/>
  <c r="I36"/>
  <c r="I39"/>
  <c r="A4"/>
  <c r="H30"/>
  <c r="H31"/>
  <c r="H32"/>
  <c r="H33"/>
  <c r="H34"/>
  <c r="H35"/>
  <c r="H36"/>
  <c r="H37"/>
  <c r="H38"/>
  <c r="H39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I3" l="1"/>
  <c r="K30"/>
  <c r="K5"/>
  <c r="K7"/>
  <c r="K39"/>
  <c r="G19"/>
  <c r="L19" s="1"/>
  <c r="G11"/>
  <c r="G38"/>
  <c r="L38" s="1"/>
  <c r="G7"/>
  <c r="G5"/>
  <c r="L5" s="1"/>
  <c r="K36"/>
  <c r="K28"/>
  <c r="K26"/>
  <c r="K24"/>
  <c r="K22"/>
  <c r="K20"/>
  <c r="K18"/>
  <c r="K16"/>
  <c r="K14"/>
  <c r="K12"/>
  <c r="K10"/>
  <c r="K8"/>
  <c r="K6"/>
  <c r="K4"/>
  <c r="G39"/>
  <c r="L39" s="1"/>
  <c r="K23"/>
  <c r="K21"/>
  <c r="G27"/>
  <c r="L27" s="1"/>
  <c r="G23"/>
  <c r="L23" s="1"/>
  <c r="G21"/>
  <c r="L21" s="1"/>
  <c r="G18"/>
  <c r="L18" s="1"/>
  <c r="K29"/>
  <c r="K15"/>
  <c r="K13"/>
  <c r="G32"/>
  <c r="L32" s="1"/>
  <c r="G29"/>
  <c r="L29" s="1"/>
  <c r="G26"/>
  <c r="L26" s="1"/>
  <c r="G15"/>
  <c r="L15" s="1"/>
  <c r="G13"/>
  <c r="L13" s="1"/>
  <c r="G10"/>
  <c r="L10" s="1"/>
  <c r="G4"/>
  <c r="L4" s="1"/>
  <c r="K35"/>
  <c r="K31"/>
  <c r="K27"/>
  <c r="K25"/>
  <c r="K19"/>
  <c r="K17"/>
  <c r="K11"/>
  <c r="K9"/>
  <c r="G34"/>
  <c r="L34" s="1"/>
  <c r="G33"/>
  <c r="L33" s="1"/>
  <c r="G31"/>
  <c r="L31" s="1"/>
  <c r="G30"/>
  <c r="L30" s="1"/>
  <c r="G25"/>
  <c r="L25" s="1"/>
  <c r="G22"/>
  <c r="L22" s="1"/>
  <c r="G17"/>
  <c r="L17" s="1"/>
  <c r="G14"/>
  <c r="L14" s="1"/>
  <c r="G9"/>
  <c r="L9" s="1"/>
  <c r="G6"/>
  <c r="L6" s="1"/>
  <c r="G37"/>
  <c r="L37" s="1"/>
  <c r="G35"/>
  <c r="L35" s="1"/>
  <c r="G28"/>
  <c r="L28" s="1"/>
  <c r="G24"/>
  <c r="L24" s="1"/>
  <c r="G20"/>
  <c r="L20" s="1"/>
  <c r="G16"/>
  <c r="L16" s="1"/>
  <c r="G12"/>
  <c r="L12" s="1"/>
  <c r="L11"/>
  <c r="G8"/>
  <c r="L8" s="1"/>
  <c r="L7"/>
  <c r="J3"/>
  <c r="G3"/>
  <c r="G36"/>
  <c r="L36" s="1"/>
  <c r="K3"/>
  <c r="L3" l="1"/>
</calcChain>
</file>

<file path=xl/sharedStrings.xml><?xml version="1.0" encoding="utf-8"?>
<sst xmlns="http://schemas.openxmlformats.org/spreadsheetml/2006/main" count="114" uniqueCount="71">
  <si>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</si>
  <si>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</si>
  <si>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</si>
  <si>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</si>
  <si>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</si>
  <si>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</si>
  <si>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</si>
  <si>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</si>
  <si>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</si>
  <si>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</si>
  <si>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</si>
  <si>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</si>
  <si>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</si>
  <si>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</si>
  <si>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</si>
  <si>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</si>
  <si>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</si>
  <si>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</si>
  <si>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</si>
  <si>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</si>
  <si>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</si>
  <si>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</si>
  <si>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</si>
  <si>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</si>
  <si>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</si>
  <si>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</si>
  <si>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</si>
  <si>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</si>
  <si>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</si>
  <si>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</si>
  <si>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</si>
  <si>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</si>
  <si>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</si>
  <si>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</si>
  <si>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</si>
  <si>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</si>
  <si>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DEPT</t>
  </si>
  <si>
    <t>QTY</t>
  </si>
  <si>
    <t>AMT</t>
  </si>
  <si>
    <t>COST</t>
  </si>
  <si>
    <t>41-周转筐</t>
  </si>
  <si>
    <t>71-黑电</t>
  </si>
  <si>
    <t>72-空调</t>
  </si>
  <si>
    <t>73-冰箱</t>
  </si>
  <si>
    <t>77-洗衣机</t>
  </si>
  <si>
    <t>78-厨卫</t>
  </si>
  <si>
    <t>PROFIT</t>
  </si>
  <si>
    <t>PROFIT_RATE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</si>
  <si>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</si>
  <si>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</si>
  <si>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</si>
  <si>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</si>
  <si>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</si>
  <si>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 xml:space="preserve">   </t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</si>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</sst>
</file>

<file path=xl/styles.xml><?xml version="1.0" encoding="utf-8"?>
<styleSheet xmlns="http://schemas.openxmlformats.org/spreadsheetml/2006/main">
  <numFmts count="2">
    <numFmt numFmtId="176" formatCode="#,##0.00&quot;%&quot;"/>
    <numFmt numFmtId="177" formatCode="0.00_ "/>
  </numFmts>
  <fonts count="3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8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5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8" fillId="0" borderId="0"/>
    <xf numFmtId="0" fontId="29" fillId="0" borderId="0"/>
    <xf numFmtId="0" fontId="29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1" fillId="0" borderId="0"/>
  </cellStyleXfs>
  <cellXfs count="75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0" fontId="20" fillId="0" borderId="0" xfId="0" applyFont="1">
      <alignment vertical="center"/>
    </xf>
    <xf numFmtId="1" fontId="0" fillId="0" borderId="0" xfId="0" applyNumberForma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33" fillId="0" borderId="0" xfId="0" applyNumberFormat="1" applyFont="1" applyAlignment="1"/>
    <xf numFmtId="1" fontId="33" fillId="0" borderId="0" xfId="0" applyNumberFormat="1" applyFont="1" applyAlignment="1"/>
    <xf numFmtId="0" fontId="20" fillId="0" borderId="0" xfId="0" applyFont="1">
      <alignment vertical="center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0" fillId="0" borderId="0" xfId="0">
      <alignment vertical="center"/>
    </xf>
    <xf numFmtId="0" fontId="26" fillId="0" borderId="0" xfId="0" applyFont="1" applyAlignment="1">
      <alignment horizontal="left" wrapText="1"/>
    </xf>
    <xf numFmtId="0" fontId="27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</cellXfs>
  <cellStyles count="53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10" xfId="52"/>
    <cellStyle name="常规 2" xfId="44"/>
    <cellStyle name="常规 3" xfId="45"/>
    <cellStyle name="常规 4" xfId="47"/>
    <cellStyle name="常规 5" xfId="46"/>
    <cellStyle name="常规 6" xfId="48"/>
    <cellStyle name="常规 7" xfId="49"/>
    <cellStyle name="常规 8" xfId="50"/>
    <cellStyle name="常规 9" xfId="51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1" Type="http://schemas.openxmlformats.org/officeDocument/2006/relationships/hyperlink" Target="cid:97a5ff112" TargetMode="External"/><Relationship Id="rId42" Type="http://schemas.openxmlformats.org/officeDocument/2006/relationships/image" Target="cid:c0d5d5a813" TargetMode="External"/><Relationship Id="rId47" Type="http://schemas.openxmlformats.org/officeDocument/2006/relationships/hyperlink" Target="cid:d0b588612" TargetMode="External"/><Relationship Id="rId63" Type="http://schemas.openxmlformats.org/officeDocument/2006/relationships/hyperlink" Target="cid:38d18ad2" TargetMode="External"/><Relationship Id="rId68" Type="http://schemas.openxmlformats.org/officeDocument/2006/relationships/image" Target="cid:392276913" TargetMode="External"/><Relationship Id="rId84" Type="http://schemas.openxmlformats.org/officeDocument/2006/relationships/image" Target="cid:2deb17eb13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33" Type="http://schemas.openxmlformats.org/officeDocument/2006/relationships/hyperlink" Target="cid:c8af4ef42" TargetMode="External"/><Relationship Id="rId138" Type="http://schemas.openxmlformats.org/officeDocument/2006/relationships/image" Target="cid:dc21cebf13" TargetMode="External"/><Relationship Id="rId154" Type="http://schemas.openxmlformats.org/officeDocument/2006/relationships/image" Target="cid:ed79471e13" TargetMode="External"/><Relationship Id="rId159" Type="http://schemas.openxmlformats.org/officeDocument/2006/relationships/hyperlink" Target="cid:241931c2" TargetMode="External"/><Relationship Id="rId175" Type="http://schemas.openxmlformats.org/officeDocument/2006/relationships/hyperlink" Target="cid:2a30eb842" TargetMode="External"/><Relationship Id="rId170" Type="http://schemas.openxmlformats.org/officeDocument/2006/relationships/image" Target="cid:1600d1f413" TargetMode="External"/><Relationship Id="rId191" Type="http://schemas.openxmlformats.org/officeDocument/2006/relationships/hyperlink" Target="cid:671668a42" TargetMode="External"/><Relationship Id="rId16" Type="http://schemas.openxmlformats.org/officeDocument/2006/relationships/image" Target="cid:7dde59d613" TargetMode="External"/><Relationship Id="rId107" Type="http://schemas.openxmlformats.org/officeDocument/2006/relationships/hyperlink" Target="cid:847633e82" TargetMode="External"/><Relationship Id="rId11" Type="http://schemas.openxmlformats.org/officeDocument/2006/relationships/hyperlink" Target="cid:78be76a62" TargetMode="External"/><Relationship Id="rId32" Type="http://schemas.openxmlformats.org/officeDocument/2006/relationships/image" Target="cid:a711f73213" TargetMode="External"/><Relationship Id="rId37" Type="http://schemas.openxmlformats.org/officeDocument/2006/relationships/hyperlink" Target="cid:bbb631c12" TargetMode="External"/><Relationship Id="rId53" Type="http://schemas.openxmlformats.org/officeDocument/2006/relationships/hyperlink" Target="cid:e1e57af62" TargetMode="External"/><Relationship Id="rId58" Type="http://schemas.openxmlformats.org/officeDocument/2006/relationships/image" Target="cid:eca83a0c13" TargetMode="External"/><Relationship Id="rId74" Type="http://schemas.openxmlformats.org/officeDocument/2006/relationships/image" Target="cid:1338c59c13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23" Type="http://schemas.openxmlformats.org/officeDocument/2006/relationships/hyperlink" Target="cid:b896ad462" TargetMode="External"/><Relationship Id="rId128" Type="http://schemas.openxmlformats.org/officeDocument/2006/relationships/image" Target="cid:b8b36ae913" TargetMode="External"/><Relationship Id="rId144" Type="http://schemas.openxmlformats.org/officeDocument/2006/relationships/image" Target="cid:e2636a6713" TargetMode="External"/><Relationship Id="rId149" Type="http://schemas.openxmlformats.org/officeDocument/2006/relationships/hyperlink" Target="cid:ea1527af2" TargetMode="External"/><Relationship Id="rId5" Type="http://schemas.openxmlformats.org/officeDocument/2006/relationships/hyperlink" Target="cid:738f7e472" TargetMode="External"/><Relationship Id="rId90" Type="http://schemas.openxmlformats.org/officeDocument/2006/relationships/image" Target="cid:3c6fa8b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165" Type="http://schemas.openxmlformats.org/officeDocument/2006/relationships/hyperlink" Target="cid:a9baa6a2" TargetMode="External"/><Relationship Id="rId181" Type="http://schemas.openxmlformats.org/officeDocument/2006/relationships/hyperlink" Target="cid:482d44f62" TargetMode="External"/><Relationship Id="rId186" Type="http://schemas.openxmlformats.org/officeDocument/2006/relationships/image" Target="cid:531d4e0813" TargetMode="External"/><Relationship Id="rId22" Type="http://schemas.openxmlformats.org/officeDocument/2006/relationships/image" Target="cid:97a5ff3513" TargetMode="External"/><Relationship Id="rId27" Type="http://schemas.openxmlformats.org/officeDocument/2006/relationships/hyperlink" Target="cid:9cc12f202" TargetMode="External"/><Relationship Id="rId43" Type="http://schemas.openxmlformats.org/officeDocument/2006/relationships/hyperlink" Target="cid:c5fc19282" TargetMode="External"/><Relationship Id="rId48" Type="http://schemas.openxmlformats.org/officeDocument/2006/relationships/image" Target="cid:d0b5888713" TargetMode="External"/><Relationship Id="rId64" Type="http://schemas.openxmlformats.org/officeDocument/2006/relationships/image" Target="cid:38d18d213" TargetMode="External"/><Relationship Id="rId69" Type="http://schemas.openxmlformats.org/officeDocument/2006/relationships/hyperlink" Target="cid:e0ef2af2" TargetMode="External"/><Relationship Id="rId113" Type="http://schemas.openxmlformats.org/officeDocument/2006/relationships/hyperlink" Target="cid:93d06cfe2" TargetMode="External"/><Relationship Id="rId118" Type="http://schemas.openxmlformats.org/officeDocument/2006/relationships/image" Target="cid:9ef219cb13" TargetMode="External"/><Relationship Id="rId134" Type="http://schemas.openxmlformats.org/officeDocument/2006/relationships/image" Target="cid:c8af4f1913" TargetMode="External"/><Relationship Id="rId139" Type="http://schemas.openxmlformats.org/officeDocument/2006/relationships/hyperlink" Target="cid:dc24c3602" TargetMode="External"/><Relationship Id="rId80" Type="http://schemas.openxmlformats.org/officeDocument/2006/relationships/image" Target="cid:27d58f7c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55" Type="http://schemas.openxmlformats.org/officeDocument/2006/relationships/hyperlink" Target="cid:f09b1ba62" TargetMode="External"/><Relationship Id="rId171" Type="http://schemas.openxmlformats.org/officeDocument/2006/relationships/hyperlink" Target="cid:16470b822" TargetMode="External"/><Relationship Id="rId176" Type="http://schemas.openxmlformats.org/officeDocument/2006/relationships/image" Target="cid:2a30ebbf13" TargetMode="External"/><Relationship Id="rId192" Type="http://schemas.openxmlformats.org/officeDocument/2006/relationships/image" Target="cid:671668c913" TargetMode="External"/><Relationship Id="rId12" Type="http://schemas.openxmlformats.org/officeDocument/2006/relationships/image" Target="cid:78be76ce13" TargetMode="External"/><Relationship Id="rId17" Type="http://schemas.openxmlformats.org/officeDocument/2006/relationships/hyperlink" Target="cid:883802342" TargetMode="External"/><Relationship Id="rId33" Type="http://schemas.openxmlformats.org/officeDocument/2006/relationships/hyperlink" Target="cid:ac87b7b92" TargetMode="External"/><Relationship Id="rId38" Type="http://schemas.openxmlformats.org/officeDocument/2006/relationships/image" Target="cid:bbb631eb13" TargetMode="External"/><Relationship Id="rId59" Type="http://schemas.openxmlformats.org/officeDocument/2006/relationships/hyperlink" Target="cid:ef30262e2" TargetMode="External"/><Relationship Id="rId103" Type="http://schemas.openxmlformats.org/officeDocument/2006/relationships/hyperlink" Target="cid:7a31edb12" TargetMode="External"/><Relationship Id="rId108" Type="http://schemas.openxmlformats.org/officeDocument/2006/relationships/image" Target="cid:8476340b13" TargetMode="External"/><Relationship Id="rId124" Type="http://schemas.openxmlformats.org/officeDocument/2006/relationships/image" Target="cid:b896ad6d13" TargetMode="External"/><Relationship Id="rId129" Type="http://schemas.openxmlformats.org/officeDocument/2006/relationships/hyperlink" Target="cid:bd29a17a2" TargetMode="External"/><Relationship Id="rId54" Type="http://schemas.openxmlformats.org/officeDocument/2006/relationships/image" Target="cid:e1e57b1713" TargetMode="External"/><Relationship Id="rId70" Type="http://schemas.openxmlformats.org/officeDocument/2006/relationships/image" Target="cid:e0ef2d213" TargetMode="External"/><Relationship Id="rId75" Type="http://schemas.openxmlformats.org/officeDocument/2006/relationships/hyperlink" Target="cid:185a1b862" TargetMode="External"/><Relationship Id="rId91" Type="http://schemas.openxmlformats.org/officeDocument/2006/relationships/hyperlink" Target="cid:4babe7622" TargetMode="External"/><Relationship Id="rId96" Type="http://schemas.openxmlformats.org/officeDocument/2006/relationships/image" Target="cid:56290cef13" TargetMode="External"/><Relationship Id="rId140" Type="http://schemas.openxmlformats.org/officeDocument/2006/relationships/image" Target="cid:dc24c38713" TargetMode="External"/><Relationship Id="rId145" Type="http://schemas.openxmlformats.org/officeDocument/2006/relationships/hyperlink" Target="cid:e293c4ee2" TargetMode="External"/><Relationship Id="rId161" Type="http://schemas.openxmlformats.org/officeDocument/2006/relationships/hyperlink" Target="cid:55eaf9a2" TargetMode="External"/><Relationship Id="rId166" Type="http://schemas.openxmlformats.org/officeDocument/2006/relationships/image" Target="cid:a9baa8e13" TargetMode="External"/><Relationship Id="rId182" Type="http://schemas.openxmlformats.org/officeDocument/2006/relationships/image" Target="cid:482d451d13" TargetMode="External"/><Relationship Id="rId187" Type="http://schemas.openxmlformats.org/officeDocument/2006/relationships/hyperlink" Target="cid:579a7efa2" TargetMode="External"/><Relationship Id="rId1" Type="http://schemas.openxmlformats.org/officeDocument/2006/relationships/image" Target="../media/image1.jpeg"/><Relationship Id="rId6" Type="http://schemas.openxmlformats.org/officeDocument/2006/relationships/image" Target="cid:738f7e7313" TargetMode="External"/><Relationship Id="rId23" Type="http://schemas.openxmlformats.org/officeDocument/2006/relationships/hyperlink" Target="cid:97a883d72" TargetMode="External"/><Relationship Id="rId28" Type="http://schemas.openxmlformats.org/officeDocument/2006/relationships/image" Target="cid:9cc12f6e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119" Type="http://schemas.openxmlformats.org/officeDocument/2006/relationships/hyperlink" Target="cid:a36860ed2" TargetMode="External"/><Relationship Id="rId44" Type="http://schemas.openxmlformats.org/officeDocument/2006/relationships/image" Target="cid:c5fc194a13" TargetMode="External"/><Relationship Id="rId60" Type="http://schemas.openxmlformats.org/officeDocument/2006/relationships/image" Target="cid:ef30265413" TargetMode="External"/><Relationship Id="rId65" Type="http://schemas.openxmlformats.org/officeDocument/2006/relationships/hyperlink" Target="cid:38f9f0f2" TargetMode="External"/><Relationship Id="rId81" Type="http://schemas.openxmlformats.org/officeDocument/2006/relationships/hyperlink" Target="cid:27d6fdf22" TargetMode="External"/><Relationship Id="rId86" Type="http://schemas.openxmlformats.org/officeDocument/2006/relationships/image" Target="cid:321b9fbf13" TargetMode="External"/><Relationship Id="rId130" Type="http://schemas.openxmlformats.org/officeDocument/2006/relationships/image" Target="cid:bd29a19c13" TargetMode="External"/><Relationship Id="rId135" Type="http://schemas.openxmlformats.org/officeDocument/2006/relationships/hyperlink" Target="cid:dc1f67392" TargetMode="External"/><Relationship Id="rId151" Type="http://schemas.openxmlformats.org/officeDocument/2006/relationships/hyperlink" Target="cid:ecaa39042" TargetMode="External"/><Relationship Id="rId156" Type="http://schemas.openxmlformats.org/officeDocument/2006/relationships/image" Target="cid:f09b1bd013" TargetMode="External"/><Relationship Id="rId177" Type="http://schemas.openxmlformats.org/officeDocument/2006/relationships/hyperlink" Target="cid:2e6f58082" TargetMode="External"/><Relationship Id="rId172" Type="http://schemas.openxmlformats.org/officeDocument/2006/relationships/image" Target="cid:16470bac13" TargetMode="External"/><Relationship Id="rId193" Type="http://schemas.openxmlformats.org/officeDocument/2006/relationships/hyperlink" Target="cid:6c3b17e82" TargetMode="External"/><Relationship Id="rId13" Type="http://schemas.openxmlformats.org/officeDocument/2006/relationships/hyperlink" Target="cid:78c0f45a2" TargetMode="External"/><Relationship Id="rId18" Type="http://schemas.openxmlformats.org/officeDocument/2006/relationships/image" Target="cid:8838026613" TargetMode="External"/><Relationship Id="rId39" Type="http://schemas.openxmlformats.org/officeDocument/2006/relationships/hyperlink" Target="cid:bbbaca6d2" TargetMode="External"/><Relationship Id="rId109" Type="http://schemas.openxmlformats.org/officeDocument/2006/relationships/hyperlink" Target="cid:93cbd5922" TargetMode="External"/><Relationship Id="rId34" Type="http://schemas.openxmlformats.org/officeDocument/2006/relationships/image" Target="cid:ac87b7df13" TargetMode="External"/><Relationship Id="rId50" Type="http://schemas.openxmlformats.org/officeDocument/2006/relationships/image" Target="cid:dfd4546613" TargetMode="External"/><Relationship Id="rId55" Type="http://schemas.openxmlformats.org/officeDocument/2006/relationships/hyperlink" Target="cid:e76dc97e2" TargetMode="External"/><Relationship Id="rId76" Type="http://schemas.openxmlformats.org/officeDocument/2006/relationships/image" Target="cid:185a1bab13" TargetMode="External"/><Relationship Id="rId97" Type="http://schemas.openxmlformats.org/officeDocument/2006/relationships/hyperlink" Target="cid:5b3e82962" TargetMode="External"/><Relationship Id="rId104" Type="http://schemas.openxmlformats.org/officeDocument/2006/relationships/image" Target="cid:7a31edd613" TargetMode="External"/><Relationship Id="rId120" Type="http://schemas.openxmlformats.org/officeDocument/2006/relationships/image" Target="cid:a368611313" TargetMode="External"/><Relationship Id="rId125" Type="http://schemas.openxmlformats.org/officeDocument/2006/relationships/hyperlink" Target="cid:b8993a7d2" TargetMode="External"/><Relationship Id="rId141" Type="http://schemas.openxmlformats.org/officeDocument/2006/relationships/hyperlink" Target="cid:e12978772" TargetMode="External"/><Relationship Id="rId146" Type="http://schemas.openxmlformats.org/officeDocument/2006/relationships/image" Target="cid:e293c51913" TargetMode="External"/><Relationship Id="rId167" Type="http://schemas.openxmlformats.org/officeDocument/2006/relationships/hyperlink" Target="cid:fa4c65f2" TargetMode="External"/><Relationship Id="rId188" Type="http://schemas.openxmlformats.org/officeDocument/2006/relationships/image" Target="cid:579a7f2113" TargetMode="External"/><Relationship Id="rId7" Type="http://schemas.openxmlformats.org/officeDocument/2006/relationships/hyperlink" Target="cid:7393130e2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162" Type="http://schemas.openxmlformats.org/officeDocument/2006/relationships/image" Target="cid:55eafc213" TargetMode="External"/><Relationship Id="rId183" Type="http://schemas.openxmlformats.org/officeDocument/2006/relationships/hyperlink" Target="cid:4d58e2842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4" Type="http://schemas.openxmlformats.org/officeDocument/2006/relationships/image" Target="cid:97a883f913" TargetMode="External"/><Relationship Id="rId40" Type="http://schemas.openxmlformats.org/officeDocument/2006/relationships/image" Target="cid:bbbaca8f13" TargetMode="External"/><Relationship Id="rId45" Type="http://schemas.openxmlformats.org/officeDocument/2006/relationships/hyperlink" Target="cid:cb1fd4bc2" TargetMode="External"/><Relationship Id="rId66" Type="http://schemas.openxmlformats.org/officeDocument/2006/relationships/image" Target="cid:38f9f3713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115" Type="http://schemas.openxmlformats.org/officeDocument/2006/relationships/hyperlink" Target="cid:9917342c2" TargetMode="External"/><Relationship Id="rId131" Type="http://schemas.openxmlformats.org/officeDocument/2006/relationships/hyperlink" Target="cid:c246514a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52" Type="http://schemas.openxmlformats.org/officeDocument/2006/relationships/image" Target="cid:ecaa3d3d13" TargetMode="External"/><Relationship Id="rId173" Type="http://schemas.openxmlformats.org/officeDocument/2006/relationships/hyperlink" Target="cid:2421fe292" TargetMode="External"/><Relationship Id="rId194" Type="http://schemas.openxmlformats.org/officeDocument/2006/relationships/image" Target="cid:6c3b181013" TargetMode="External"/><Relationship Id="rId19" Type="http://schemas.openxmlformats.org/officeDocument/2006/relationships/hyperlink" Target="cid:883d552c2" TargetMode="External"/><Relationship Id="rId14" Type="http://schemas.openxmlformats.org/officeDocument/2006/relationships/image" Target="cid:78c0f48013" TargetMode="External"/><Relationship Id="rId30" Type="http://schemas.openxmlformats.org/officeDocument/2006/relationships/image" Target="cid:a1ed202213" TargetMode="External"/><Relationship Id="rId35" Type="http://schemas.openxmlformats.org/officeDocument/2006/relationships/hyperlink" Target="cid:bbb2de7c2" TargetMode="External"/><Relationship Id="rId56" Type="http://schemas.openxmlformats.org/officeDocument/2006/relationships/image" Target="cid:e76dc9a413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8" Type="http://schemas.openxmlformats.org/officeDocument/2006/relationships/image" Target="cid:7393133f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42" Type="http://schemas.openxmlformats.org/officeDocument/2006/relationships/image" Target="cid:e129789e13" TargetMode="External"/><Relationship Id="rId163" Type="http://schemas.openxmlformats.org/officeDocument/2006/relationships/hyperlink" Target="cid:a6fd2d02" TargetMode="External"/><Relationship Id="rId184" Type="http://schemas.openxmlformats.org/officeDocument/2006/relationships/image" Target="cid:4d58e2a713" TargetMode="External"/><Relationship Id="rId189" Type="http://schemas.openxmlformats.org/officeDocument/2006/relationships/hyperlink" Target="cid:5dbe5bc82" TargetMode="External"/><Relationship Id="rId3" Type="http://schemas.openxmlformats.org/officeDocument/2006/relationships/image" Target="cid:650096f013" TargetMode="External"/><Relationship Id="rId25" Type="http://schemas.openxmlformats.org/officeDocument/2006/relationships/hyperlink" Target="cid:97aae1182" TargetMode="External"/><Relationship Id="rId46" Type="http://schemas.openxmlformats.org/officeDocument/2006/relationships/image" Target="cid:cb1fd4e013" TargetMode="External"/><Relationship Id="rId67" Type="http://schemas.openxmlformats.org/officeDocument/2006/relationships/hyperlink" Target="cid:3922740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32" Type="http://schemas.openxmlformats.org/officeDocument/2006/relationships/image" Target="cid:c246516c13" TargetMode="External"/><Relationship Id="rId153" Type="http://schemas.openxmlformats.org/officeDocument/2006/relationships/hyperlink" Target="cid:ed7946d52" TargetMode="External"/><Relationship Id="rId174" Type="http://schemas.openxmlformats.org/officeDocument/2006/relationships/image" Target="cid:2421fe4c13" TargetMode="External"/><Relationship Id="rId179" Type="http://schemas.openxmlformats.org/officeDocument/2006/relationships/hyperlink" Target="cid:4307d8b32" TargetMode="External"/><Relationship Id="rId190" Type="http://schemas.openxmlformats.org/officeDocument/2006/relationships/image" Target="cid:5dbe5bf513" TargetMode="External"/><Relationship Id="rId15" Type="http://schemas.openxmlformats.org/officeDocument/2006/relationships/hyperlink" Target="cid:7dde59952" TargetMode="External"/><Relationship Id="rId36" Type="http://schemas.openxmlformats.org/officeDocument/2006/relationships/image" Target="cid:bbb2dea413" TargetMode="External"/><Relationship Id="rId57" Type="http://schemas.openxmlformats.org/officeDocument/2006/relationships/hyperlink" Target="cid:eca839e5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78" Type="http://schemas.openxmlformats.org/officeDocument/2006/relationships/image" Target="cid:27d3d8c413" TargetMode="External"/><Relationship Id="rId94" Type="http://schemas.openxmlformats.org/officeDocument/2006/relationships/image" Target="cid:4bad0c6813" TargetMode="External"/><Relationship Id="rId99" Type="http://schemas.openxmlformats.org/officeDocument/2006/relationships/hyperlink" Target="cid:6fdc68d82" TargetMode="External"/><Relationship Id="rId101" Type="http://schemas.openxmlformats.org/officeDocument/2006/relationships/hyperlink" Target="cid:750aa1bc2" TargetMode="External"/><Relationship Id="rId122" Type="http://schemas.openxmlformats.org/officeDocument/2006/relationships/image" Target="cid:a88b2fa613" TargetMode="External"/><Relationship Id="rId143" Type="http://schemas.openxmlformats.org/officeDocument/2006/relationships/hyperlink" Target="cid:e2636a2d2" TargetMode="External"/><Relationship Id="rId148" Type="http://schemas.openxmlformats.org/officeDocument/2006/relationships/image" Target="cid:e39a52ae13" TargetMode="External"/><Relationship Id="rId164" Type="http://schemas.openxmlformats.org/officeDocument/2006/relationships/image" Target="cid:a6fd2fd13" TargetMode="External"/><Relationship Id="rId169" Type="http://schemas.openxmlformats.org/officeDocument/2006/relationships/hyperlink" Target="cid:1600d1d42" TargetMode="External"/><Relationship Id="rId185" Type="http://schemas.openxmlformats.org/officeDocument/2006/relationships/hyperlink" Target="cid:531d4de22" TargetMode="External"/><Relationship Id="rId4" Type="http://schemas.openxmlformats.org/officeDocument/2006/relationships/image" Target="../media/image2.jpeg"/><Relationship Id="rId9" Type="http://schemas.openxmlformats.org/officeDocument/2006/relationships/hyperlink" Target="cid:739529052" TargetMode="External"/><Relationship Id="rId180" Type="http://schemas.openxmlformats.org/officeDocument/2006/relationships/image" Target="cid:4307d8dd13" TargetMode="External"/><Relationship Id="rId26" Type="http://schemas.openxmlformats.org/officeDocument/2006/relationships/image" Target="cid:97aae137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9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K14" sqref="K14"/>
    </sheetView>
  </sheetViews>
  <sheetFormatPr defaultRowHeight="11.25"/>
  <cols>
    <col min="1" max="1" width="7.75" style="1" customWidth="1"/>
    <col min="2" max="2" width="3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2">
      <c r="A1" s="5"/>
      <c r="B1" s="6"/>
      <c r="C1" s="7"/>
      <c r="D1" s="8"/>
      <c r="E1" s="9" t="s">
        <v>0</v>
      </c>
      <c r="F1" s="23" t="s">
        <v>1</v>
      </c>
      <c r="G1" s="10" t="s">
        <v>50</v>
      </c>
      <c r="H1" s="23" t="s">
        <v>2</v>
      </c>
      <c r="I1" s="17" t="s">
        <v>48</v>
      </c>
      <c r="J1" s="18" t="s">
        <v>49</v>
      </c>
      <c r="K1" s="19" t="s">
        <v>51</v>
      </c>
      <c r="L1" s="19" t="s">
        <v>52</v>
      </c>
    </row>
    <row r="2" spans="1:12">
      <c r="A2" s="11" t="s">
        <v>3</v>
      </c>
      <c r="B2" s="12"/>
      <c r="C2" s="37" t="s">
        <v>4</v>
      </c>
      <c r="D2" s="37"/>
      <c r="E2" s="13"/>
      <c r="F2" s="24"/>
      <c r="G2" s="14"/>
      <c r="H2" s="24"/>
      <c r="I2" s="20"/>
      <c r="J2" s="21"/>
      <c r="K2" s="22"/>
      <c r="L2" s="22"/>
    </row>
    <row r="3" spans="1:12">
      <c r="A3" s="38" t="s">
        <v>5</v>
      </c>
      <c r="B3" s="38"/>
      <c r="C3" s="38"/>
      <c r="D3" s="38"/>
      <c r="E3" s="15">
        <f>RA!D7</f>
        <v>19079184.841600001</v>
      </c>
      <c r="F3" s="25">
        <f>RA!I7</f>
        <v>2184808.4545999998</v>
      </c>
      <c r="G3" s="16">
        <f>E3-F3</f>
        <v>16894376.387000002</v>
      </c>
      <c r="H3" s="27">
        <f>RA!J7</f>
        <v>11.4512672985707</v>
      </c>
      <c r="I3" s="20">
        <f>SUM(I4:I39)</f>
        <v>19079188.596366175</v>
      </c>
      <c r="J3" s="21">
        <f>SUM(J4:J39)</f>
        <v>16894376.42007117</v>
      </c>
      <c r="K3" s="22">
        <f>E3-I3</f>
        <v>-3.7547661736607552</v>
      </c>
      <c r="L3" s="22">
        <f>G3-J3</f>
        <v>-3.3071167767047882E-2</v>
      </c>
    </row>
    <row r="4" spans="1:12">
      <c r="A4" s="39">
        <f>RA!A8</f>
        <v>41551</v>
      </c>
      <c r="B4" s="12">
        <v>12</v>
      </c>
      <c r="C4" s="36" t="s">
        <v>6</v>
      </c>
      <c r="D4" s="36"/>
      <c r="E4" s="15">
        <f>RA!D8</f>
        <v>664310.43480000005</v>
      </c>
      <c r="F4" s="25">
        <f>RA!I8</f>
        <v>155124.614</v>
      </c>
      <c r="G4" s="16">
        <f t="shared" ref="G4:G39" si="0">E4-F4</f>
        <v>509185.82080000004</v>
      </c>
      <c r="H4" s="27">
        <f>RA!J8</f>
        <v>23.351223445210898</v>
      </c>
      <c r="I4" s="20">
        <f>VLOOKUP(B4,RMS!B:D,3,FALSE)</f>
        <v>664311.00700598303</v>
      </c>
      <c r="J4" s="21">
        <f>VLOOKUP(B4,RMS!B:E,4,FALSE)</f>
        <v>509185.81652734999</v>
      </c>
      <c r="K4" s="22">
        <f t="shared" ref="K4:K39" si="1">E4-I4</f>
        <v>-0.5722059829859063</v>
      </c>
      <c r="L4" s="22">
        <f t="shared" ref="L4:L39" si="2">G4-J4</f>
        <v>4.2726500541903079E-3</v>
      </c>
    </row>
    <row r="5" spans="1:12">
      <c r="A5" s="39"/>
      <c r="B5" s="12">
        <v>13</v>
      </c>
      <c r="C5" s="36" t="s">
        <v>7</v>
      </c>
      <c r="D5" s="36"/>
      <c r="E5" s="15">
        <f>RA!D9</f>
        <v>112017.2436</v>
      </c>
      <c r="F5" s="25">
        <f>RA!I9</f>
        <v>25442.126799999998</v>
      </c>
      <c r="G5" s="16">
        <f t="shared" si="0"/>
        <v>86575.116800000003</v>
      </c>
      <c r="H5" s="27">
        <f>RA!J9</f>
        <v>22.712687781223</v>
      </c>
      <c r="I5" s="20">
        <f>VLOOKUP(B5,RMS!B:D,3,FALSE)</f>
        <v>112017.25921164099</v>
      </c>
      <c r="J5" s="21">
        <f>VLOOKUP(B5,RMS!B:E,4,FALSE)</f>
        <v>86575.126269215601</v>
      </c>
      <c r="K5" s="22">
        <f t="shared" si="1"/>
        <v>-1.5611640992574394E-2</v>
      </c>
      <c r="L5" s="22">
        <f t="shared" si="2"/>
        <v>-9.469215598073788E-3</v>
      </c>
    </row>
    <row r="6" spans="1:12">
      <c r="A6" s="39"/>
      <c r="B6" s="12">
        <v>14</v>
      </c>
      <c r="C6" s="36" t="s">
        <v>8</v>
      </c>
      <c r="D6" s="36"/>
      <c r="E6" s="15">
        <f>RA!D10</f>
        <v>181863.9466</v>
      </c>
      <c r="F6" s="25">
        <f>RA!I10</f>
        <v>29591.903900000001</v>
      </c>
      <c r="G6" s="16">
        <f t="shared" si="0"/>
        <v>152272.04269999999</v>
      </c>
      <c r="H6" s="27">
        <f>RA!J10</f>
        <v>16.271451518142701</v>
      </c>
      <c r="I6" s="20">
        <f>VLOOKUP(B6,RMS!B:D,3,FALSE)</f>
        <v>181866.38511794899</v>
      </c>
      <c r="J6" s="21">
        <f>VLOOKUP(B6,RMS!B:E,4,FALSE)</f>
        <v>152272.04351282099</v>
      </c>
      <c r="K6" s="22">
        <f t="shared" si="1"/>
        <v>-2.4385179489909206</v>
      </c>
      <c r="L6" s="22">
        <f t="shared" si="2"/>
        <v>-8.1282100290991366E-4</v>
      </c>
    </row>
    <row r="7" spans="1:12">
      <c r="A7" s="39"/>
      <c r="B7" s="12">
        <v>15</v>
      </c>
      <c r="C7" s="36" t="s">
        <v>9</v>
      </c>
      <c r="D7" s="36"/>
      <c r="E7" s="15">
        <f>RA!D11</f>
        <v>47407.895499999999</v>
      </c>
      <c r="F7" s="25">
        <f>RA!I11</f>
        <v>9602.7152999999998</v>
      </c>
      <c r="G7" s="16">
        <f t="shared" si="0"/>
        <v>37805.180200000003</v>
      </c>
      <c r="H7" s="27">
        <f>RA!J11</f>
        <v>20.255519041126799</v>
      </c>
      <c r="I7" s="20">
        <f>VLOOKUP(B7,RMS!B:D,3,FALSE)</f>
        <v>47407.9285529915</v>
      </c>
      <c r="J7" s="21">
        <f>VLOOKUP(B7,RMS!B:E,4,FALSE)</f>
        <v>37805.180289743599</v>
      </c>
      <c r="K7" s="22">
        <f t="shared" si="1"/>
        <v>-3.3052991500881035E-2</v>
      </c>
      <c r="L7" s="22">
        <f t="shared" si="2"/>
        <v>-8.9743596618063748E-5</v>
      </c>
    </row>
    <row r="8" spans="1:12">
      <c r="A8" s="39"/>
      <c r="B8" s="12">
        <v>16</v>
      </c>
      <c r="C8" s="36" t="s">
        <v>10</v>
      </c>
      <c r="D8" s="36"/>
      <c r="E8" s="15">
        <f>RA!D12</f>
        <v>240127.91880000001</v>
      </c>
      <c r="F8" s="25">
        <f>RA!I12</f>
        <v>12142.6386</v>
      </c>
      <c r="G8" s="16">
        <f t="shared" si="0"/>
        <v>227985.28020000001</v>
      </c>
      <c r="H8" s="27">
        <f>RA!J12</f>
        <v>5.0567375341779703</v>
      </c>
      <c r="I8" s="20">
        <f>VLOOKUP(B8,RMS!B:D,3,FALSE)</f>
        <v>240127.917042735</v>
      </c>
      <c r="J8" s="21">
        <f>VLOOKUP(B8,RMS!B:E,4,FALSE)</f>
        <v>227985.27968119699</v>
      </c>
      <c r="K8" s="22">
        <f t="shared" si="1"/>
        <v>1.7572650103829801E-3</v>
      </c>
      <c r="L8" s="22">
        <f t="shared" si="2"/>
        <v>5.1880301907658577E-4</v>
      </c>
    </row>
    <row r="9" spans="1:12">
      <c r="A9" s="39"/>
      <c r="B9" s="12">
        <v>17</v>
      </c>
      <c r="C9" s="36" t="s">
        <v>11</v>
      </c>
      <c r="D9" s="36"/>
      <c r="E9" s="15">
        <f>RA!D13</f>
        <v>327291.18729999999</v>
      </c>
      <c r="F9" s="25">
        <f>RA!I13</f>
        <v>71018.035099999994</v>
      </c>
      <c r="G9" s="16">
        <f t="shared" si="0"/>
        <v>256273.15220000001</v>
      </c>
      <c r="H9" s="27">
        <f>RA!J13</f>
        <v>21.698731238645902</v>
      </c>
      <c r="I9" s="20">
        <f>VLOOKUP(B9,RMS!B:D,3,FALSE)</f>
        <v>327291.39142649597</v>
      </c>
      <c r="J9" s="21">
        <f>VLOOKUP(B9,RMS!B:E,4,FALSE)</f>
        <v>256273.152326496</v>
      </c>
      <c r="K9" s="22">
        <f t="shared" si="1"/>
        <v>-0.20412649598438293</v>
      </c>
      <c r="L9" s="22">
        <f t="shared" si="2"/>
        <v>-1.2649598647840321E-4</v>
      </c>
    </row>
    <row r="10" spans="1:12">
      <c r="A10" s="39"/>
      <c r="B10" s="12">
        <v>18</v>
      </c>
      <c r="C10" s="36" t="s">
        <v>12</v>
      </c>
      <c r="D10" s="36"/>
      <c r="E10" s="15">
        <f>RA!D14</f>
        <v>208451.7794</v>
      </c>
      <c r="F10" s="25">
        <f>RA!I14</f>
        <v>39090.235999999997</v>
      </c>
      <c r="G10" s="16">
        <f t="shared" si="0"/>
        <v>169361.5434</v>
      </c>
      <c r="H10" s="27">
        <f>RA!J14</f>
        <v>18.752651626441299</v>
      </c>
      <c r="I10" s="20">
        <f>VLOOKUP(B10,RMS!B:D,3,FALSE)</f>
        <v>208451.76103504299</v>
      </c>
      <c r="J10" s="21">
        <f>VLOOKUP(B10,RMS!B:E,4,FALSE)</f>
        <v>169361.54344102601</v>
      </c>
      <c r="K10" s="22">
        <f t="shared" si="1"/>
        <v>1.8364957009907812E-2</v>
      </c>
      <c r="L10" s="22">
        <f t="shared" si="2"/>
        <v>-4.1026010876521468E-5</v>
      </c>
    </row>
    <row r="11" spans="1:12">
      <c r="A11" s="39"/>
      <c r="B11" s="12">
        <v>19</v>
      </c>
      <c r="C11" s="36" t="s">
        <v>13</v>
      </c>
      <c r="D11" s="36"/>
      <c r="E11" s="15">
        <f>RA!D15</f>
        <v>149450.1477</v>
      </c>
      <c r="F11" s="25">
        <f>RA!I15</f>
        <v>23685.204699999998</v>
      </c>
      <c r="G11" s="16">
        <f t="shared" si="0"/>
        <v>125764.943</v>
      </c>
      <c r="H11" s="27">
        <f>RA!J15</f>
        <v>15.8482310419289</v>
      </c>
      <c r="I11" s="20">
        <f>VLOOKUP(B11,RMS!B:D,3,FALSE)</f>
        <v>149450.20363247901</v>
      </c>
      <c r="J11" s="21">
        <f>VLOOKUP(B11,RMS!B:E,4,FALSE)</f>
        <v>125764.94064871799</v>
      </c>
      <c r="K11" s="22">
        <f t="shared" si="1"/>
        <v>-5.5932479008333758E-2</v>
      </c>
      <c r="L11" s="22">
        <f t="shared" si="2"/>
        <v>2.3512820043833926E-3</v>
      </c>
    </row>
    <row r="12" spans="1:12">
      <c r="A12" s="39"/>
      <c r="B12" s="12">
        <v>21</v>
      </c>
      <c r="C12" s="36" t="s">
        <v>14</v>
      </c>
      <c r="D12" s="36"/>
      <c r="E12" s="15">
        <f>RA!D16</f>
        <v>1076555.253</v>
      </c>
      <c r="F12" s="25">
        <f>RA!I16</f>
        <v>78396.211500000005</v>
      </c>
      <c r="G12" s="16">
        <f t="shared" si="0"/>
        <v>998159.04150000005</v>
      </c>
      <c r="H12" s="27">
        <f>RA!J16</f>
        <v>7.2821354297920102</v>
      </c>
      <c r="I12" s="20">
        <f>VLOOKUP(B12,RMS!B:D,3,FALSE)</f>
        <v>1076554.9968999999</v>
      </c>
      <c r="J12" s="21">
        <f>VLOOKUP(B12,RMS!B:E,4,FALSE)</f>
        <v>998159.04150000005</v>
      </c>
      <c r="K12" s="22">
        <f t="shared" si="1"/>
        <v>0.25610000011511147</v>
      </c>
      <c r="L12" s="22">
        <f t="shared" si="2"/>
        <v>0</v>
      </c>
    </row>
    <row r="13" spans="1:12">
      <c r="A13" s="39"/>
      <c r="B13" s="12">
        <v>22</v>
      </c>
      <c r="C13" s="36" t="s">
        <v>15</v>
      </c>
      <c r="D13" s="36"/>
      <c r="E13" s="15">
        <f>RA!D17</f>
        <v>552734.55689999997</v>
      </c>
      <c r="F13" s="25">
        <f>RA!I17</f>
        <v>29566.158200000002</v>
      </c>
      <c r="G13" s="16">
        <f t="shared" si="0"/>
        <v>523168.39869999996</v>
      </c>
      <c r="H13" s="27">
        <f>RA!J17</f>
        <v>5.34906997055172</v>
      </c>
      <c r="I13" s="20">
        <f>VLOOKUP(B13,RMS!B:D,3,FALSE)</f>
        <v>552734.59826324799</v>
      </c>
      <c r="J13" s="21">
        <f>VLOOKUP(B13,RMS!B:E,4,FALSE)</f>
        <v>523168.39935042697</v>
      </c>
      <c r="K13" s="22">
        <f t="shared" si="1"/>
        <v>-4.1363248019479215E-2</v>
      </c>
      <c r="L13" s="22">
        <f t="shared" si="2"/>
        <v>-6.5042701316997409E-4</v>
      </c>
    </row>
    <row r="14" spans="1:12">
      <c r="A14" s="39"/>
      <c r="B14" s="12">
        <v>23</v>
      </c>
      <c r="C14" s="36" t="s">
        <v>16</v>
      </c>
      <c r="D14" s="36"/>
      <c r="E14" s="15">
        <f>RA!D18</f>
        <v>2261919.9194</v>
      </c>
      <c r="F14" s="25">
        <f>RA!I18</f>
        <v>308575.38620000001</v>
      </c>
      <c r="G14" s="16">
        <f t="shared" si="0"/>
        <v>1953344.5331999999</v>
      </c>
      <c r="H14" s="27">
        <f>RA!J18</f>
        <v>13.642188812849399</v>
      </c>
      <c r="I14" s="20">
        <f>VLOOKUP(B14,RMS!B:D,3,FALSE)</f>
        <v>2261919.77315812</v>
      </c>
      <c r="J14" s="21">
        <f>VLOOKUP(B14,RMS!B:E,4,FALSE)</f>
        <v>1953344.5126606801</v>
      </c>
      <c r="K14" s="22">
        <f t="shared" si="1"/>
        <v>0.14624188002198935</v>
      </c>
      <c r="L14" s="22">
        <f t="shared" si="2"/>
        <v>2.0539319841191173E-2</v>
      </c>
    </row>
    <row r="15" spans="1:12">
      <c r="A15" s="39"/>
      <c r="B15" s="12">
        <v>24</v>
      </c>
      <c r="C15" s="36" t="s">
        <v>17</v>
      </c>
      <c r="D15" s="36"/>
      <c r="E15" s="15">
        <f>RA!D19</f>
        <v>693314.1923</v>
      </c>
      <c r="F15" s="25">
        <f>RA!I19</f>
        <v>66771.220300000001</v>
      </c>
      <c r="G15" s="16">
        <f t="shared" si="0"/>
        <v>626542.97199999995</v>
      </c>
      <c r="H15" s="27">
        <f>RA!J19</f>
        <v>9.6307303444190602</v>
      </c>
      <c r="I15" s="20">
        <f>VLOOKUP(B15,RMS!B:D,3,FALSE)</f>
        <v>693314.13990769198</v>
      </c>
      <c r="J15" s="21">
        <f>VLOOKUP(B15,RMS!B:E,4,FALSE)</f>
        <v>626542.97174444399</v>
      </c>
      <c r="K15" s="22">
        <f t="shared" si="1"/>
        <v>5.2392308018170297E-2</v>
      </c>
      <c r="L15" s="22">
        <f t="shared" si="2"/>
        <v>2.5555596221238375E-4</v>
      </c>
    </row>
    <row r="16" spans="1:12">
      <c r="A16" s="39"/>
      <c r="B16" s="12">
        <v>25</v>
      </c>
      <c r="C16" s="36" t="s">
        <v>18</v>
      </c>
      <c r="D16" s="36"/>
      <c r="E16" s="15">
        <f>RA!D20</f>
        <v>1044355.628</v>
      </c>
      <c r="F16" s="25">
        <f>RA!I20</f>
        <v>81078.809899999993</v>
      </c>
      <c r="G16" s="16">
        <f t="shared" si="0"/>
        <v>963276.81810000003</v>
      </c>
      <c r="H16" s="27">
        <f>RA!J20</f>
        <v>7.7635249646971802</v>
      </c>
      <c r="I16" s="20">
        <f>VLOOKUP(B16,RMS!B:D,3,FALSE)</f>
        <v>1044355.6117</v>
      </c>
      <c r="J16" s="21">
        <f>VLOOKUP(B16,RMS!B:E,4,FALSE)</f>
        <v>963276.81810000003</v>
      </c>
      <c r="K16" s="22">
        <f t="shared" si="1"/>
        <v>1.6300000017508864E-2</v>
      </c>
      <c r="L16" s="22">
        <f t="shared" si="2"/>
        <v>0</v>
      </c>
    </row>
    <row r="17" spans="1:12">
      <c r="A17" s="39"/>
      <c r="B17" s="12">
        <v>26</v>
      </c>
      <c r="C17" s="36" t="s">
        <v>19</v>
      </c>
      <c r="D17" s="36"/>
      <c r="E17" s="15">
        <f>RA!D21</f>
        <v>408211.22320000001</v>
      </c>
      <c r="F17" s="25">
        <f>RA!I21</f>
        <v>57095.507599999997</v>
      </c>
      <c r="G17" s="16">
        <f t="shared" si="0"/>
        <v>351115.7156</v>
      </c>
      <c r="H17" s="27">
        <f>RA!J21</f>
        <v>13.9867559623726</v>
      </c>
      <c r="I17" s="20">
        <f>VLOOKUP(B17,RMS!B:D,3,FALSE)</f>
        <v>408210.90624854399</v>
      </c>
      <c r="J17" s="21">
        <f>VLOOKUP(B17,RMS!B:E,4,FALSE)</f>
        <v>351115.71568640799</v>
      </c>
      <c r="K17" s="22">
        <f t="shared" si="1"/>
        <v>0.31695145601406693</v>
      </c>
      <c r="L17" s="22">
        <f t="shared" si="2"/>
        <v>-8.640799205750227E-5</v>
      </c>
    </row>
    <row r="18" spans="1:12">
      <c r="A18" s="39"/>
      <c r="B18" s="12">
        <v>27</v>
      </c>
      <c r="C18" s="36" t="s">
        <v>20</v>
      </c>
      <c r="D18" s="36"/>
      <c r="E18" s="15">
        <f>RA!D22</f>
        <v>1392632.1528</v>
      </c>
      <c r="F18" s="25">
        <f>RA!I22</f>
        <v>183217.679</v>
      </c>
      <c r="G18" s="16">
        <f t="shared" si="0"/>
        <v>1209414.4738</v>
      </c>
      <c r="H18" s="27">
        <f>RA!J22</f>
        <v>13.1562149151609</v>
      </c>
      <c r="I18" s="20">
        <f>VLOOKUP(B18,RMS!B:D,3,FALSE)</f>
        <v>1392632.5597318599</v>
      </c>
      <c r="J18" s="21">
        <f>VLOOKUP(B18,RMS!B:E,4,FALSE)</f>
        <v>1209414.4748070801</v>
      </c>
      <c r="K18" s="22">
        <f t="shared" si="1"/>
        <v>-0.40693185990676284</v>
      </c>
      <c r="L18" s="22">
        <f t="shared" si="2"/>
        <v>-1.007080078125E-3</v>
      </c>
    </row>
    <row r="19" spans="1:12">
      <c r="A19" s="39"/>
      <c r="B19" s="12">
        <v>29</v>
      </c>
      <c r="C19" s="36" t="s">
        <v>21</v>
      </c>
      <c r="D19" s="36"/>
      <c r="E19" s="15">
        <f>RA!D23</f>
        <v>2803196.2633000002</v>
      </c>
      <c r="F19" s="25">
        <f>RA!I23</f>
        <v>276729.0001</v>
      </c>
      <c r="G19" s="16">
        <f t="shared" si="0"/>
        <v>2526467.2632000004</v>
      </c>
      <c r="H19" s="27">
        <f>RA!J23</f>
        <v>9.8719095670535406</v>
      </c>
      <c r="I19" s="20">
        <f>VLOOKUP(B19,RMS!B:D,3,FALSE)</f>
        <v>2803197.3136974401</v>
      </c>
      <c r="J19" s="21">
        <f>VLOOKUP(B19,RMS!B:E,4,FALSE)</f>
        <v>2526467.3006453002</v>
      </c>
      <c r="K19" s="22">
        <f t="shared" si="1"/>
        <v>-1.0503974398598075</v>
      </c>
      <c r="L19" s="22">
        <f t="shared" si="2"/>
        <v>-3.7445299793034792E-2</v>
      </c>
    </row>
    <row r="20" spans="1:12">
      <c r="A20" s="39"/>
      <c r="B20" s="12">
        <v>31</v>
      </c>
      <c r="C20" s="36" t="s">
        <v>22</v>
      </c>
      <c r="D20" s="36"/>
      <c r="E20" s="15">
        <f>RA!D24</f>
        <v>380605.2206</v>
      </c>
      <c r="F20" s="25">
        <f>RA!I24</f>
        <v>62598.140500000001</v>
      </c>
      <c r="G20" s="16">
        <f t="shared" si="0"/>
        <v>318007.08010000002</v>
      </c>
      <c r="H20" s="27">
        <f>RA!J24</f>
        <v>16.4469999652969</v>
      </c>
      <c r="I20" s="20">
        <f>VLOOKUP(B20,RMS!B:D,3,FALSE)</f>
        <v>380605.228605385</v>
      </c>
      <c r="J20" s="21">
        <f>VLOOKUP(B20,RMS!B:E,4,FALSE)</f>
        <v>318007.04849047301</v>
      </c>
      <c r="K20" s="22">
        <f t="shared" si="1"/>
        <v>-8.0053849960677326E-3</v>
      </c>
      <c r="L20" s="22">
        <f t="shared" si="2"/>
        <v>3.1609527010004967E-2</v>
      </c>
    </row>
    <row r="21" spans="1:12">
      <c r="A21" s="39"/>
      <c r="B21" s="12">
        <v>32</v>
      </c>
      <c r="C21" s="36" t="s">
        <v>23</v>
      </c>
      <c r="D21" s="36"/>
      <c r="E21" s="15">
        <f>RA!D25</f>
        <v>276351.73060000001</v>
      </c>
      <c r="F21" s="25">
        <f>RA!I25</f>
        <v>19170.182499999999</v>
      </c>
      <c r="G21" s="16">
        <f t="shared" si="0"/>
        <v>257181.54810000001</v>
      </c>
      <c r="H21" s="27">
        <f>RA!J25</f>
        <v>6.9368780352410804</v>
      </c>
      <c r="I21" s="20">
        <f>VLOOKUP(B21,RMS!B:D,3,FALSE)</f>
        <v>276351.72125071503</v>
      </c>
      <c r="J21" s="21">
        <f>VLOOKUP(B21,RMS!B:E,4,FALSE)</f>
        <v>257181.558902149</v>
      </c>
      <c r="K21" s="22">
        <f t="shared" si="1"/>
        <v>9.3492849846370518E-3</v>
      </c>
      <c r="L21" s="22">
        <f t="shared" si="2"/>
        <v>-1.0802148986840621E-2</v>
      </c>
    </row>
    <row r="22" spans="1:12">
      <c r="A22" s="39"/>
      <c r="B22" s="12">
        <v>33</v>
      </c>
      <c r="C22" s="36" t="s">
        <v>24</v>
      </c>
      <c r="D22" s="36"/>
      <c r="E22" s="15">
        <f>RA!D26</f>
        <v>535604.79119999998</v>
      </c>
      <c r="F22" s="25">
        <f>RA!I26</f>
        <v>114398.7996</v>
      </c>
      <c r="G22" s="16">
        <f t="shared" si="0"/>
        <v>421205.99159999995</v>
      </c>
      <c r="H22" s="27">
        <f>RA!J26</f>
        <v>21.3588081136642</v>
      </c>
      <c r="I22" s="20">
        <f>VLOOKUP(B22,RMS!B:D,3,FALSE)</f>
        <v>535604.770746683</v>
      </c>
      <c r="J22" s="21">
        <f>VLOOKUP(B22,RMS!B:E,4,FALSE)</f>
        <v>421205.99899800599</v>
      </c>
      <c r="K22" s="22">
        <f t="shared" si="1"/>
        <v>2.0453316974453628E-2</v>
      </c>
      <c r="L22" s="22">
        <f t="shared" si="2"/>
        <v>-7.3980060406029224E-3</v>
      </c>
    </row>
    <row r="23" spans="1:12">
      <c r="A23" s="39"/>
      <c r="B23" s="12">
        <v>34</v>
      </c>
      <c r="C23" s="36" t="s">
        <v>25</v>
      </c>
      <c r="D23" s="36"/>
      <c r="E23" s="15">
        <f>RA!D27</f>
        <v>276573.7488</v>
      </c>
      <c r="F23" s="25">
        <f>RA!I27</f>
        <v>76645.773499999996</v>
      </c>
      <c r="G23" s="16">
        <f t="shared" si="0"/>
        <v>199927.97529999999</v>
      </c>
      <c r="H23" s="27">
        <f>RA!J27</f>
        <v>27.712598839387802</v>
      </c>
      <c r="I23" s="20">
        <f>VLOOKUP(B23,RMS!B:D,3,FALSE)</f>
        <v>276573.70353982301</v>
      </c>
      <c r="J23" s="21">
        <f>VLOOKUP(B23,RMS!B:E,4,FALSE)</f>
        <v>199927.98314294801</v>
      </c>
      <c r="K23" s="22">
        <f t="shared" si="1"/>
        <v>4.5260176993906498E-2</v>
      </c>
      <c r="L23" s="22">
        <f t="shared" si="2"/>
        <v>-7.8429480199702084E-3</v>
      </c>
    </row>
    <row r="24" spans="1:12">
      <c r="A24" s="39"/>
      <c r="B24" s="12">
        <v>35</v>
      </c>
      <c r="C24" s="36" t="s">
        <v>26</v>
      </c>
      <c r="D24" s="36"/>
      <c r="E24" s="15">
        <f>RA!D28</f>
        <v>975967.87890000001</v>
      </c>
      <c r="F24" s="25">
        <f>RA!I28</f>
        <v>40860.506699999998</v>
      </c>
      <c r="G24" s="16">
        <f t="shared" si="0"/>
        <v>935107.37219999998</v>
      </c>
      <c r="H24" s="27">
        <f>RA!J28</f>
        <v>4.1866651130007799</v>
      </c>
      <c r="I24" s="20">
        <f>VLOOKUP(B24,RMS!B:D,3,FALSE)</f>
        <v>975967.87708146102</v>
      </c>
      <c r="J24" s="21">
        <f>VLOOKUP(B24,RMS!B:E,4,FALSE)</f>
        <v>935107.365324007</v>
      </c>
      <c r="K24" s="22">
        <f t="shared" si="1"/>
        <v>1.8185389926657081E-3</v>
      </c>
      <c r="L24" s="22">
        <f t="shared" si="2"/>
        <v>6.8759929854422808E-3</v>
      </c>
    </row>
    <row r="25" spans="1:12">
      <c r="A25" s="39"/>
      <c r="B25" s="12">
        <v>36</v>
      </c>
      <c r="C25" s="36" t="s">
        <v>27</v>
      </c>
      <c r="D25" s="36"/>
      <c r="E25" s="15">
        <f>RA!D29</f>
        <v>648220.96440000006</v>
      </c>
      <c r="F25" s="25">
        <f>RA!I29</f>
        <v>81506.631800000003</v>
      </c>
      <c r="G25" s="16">
        <f t="shared" si="0"/>
        <v>566714.33260000008</v>
      </c>
      <c r="H25" s="27">
        <f>RA!J29</f>
        <v>12.573896290972799</v>
      </c>
      <c r="I25" s="20">
        <f>VLOOKUP(B25,RMS!B:D,3,FALSE)</f>
        <v>648220.96634690301</v>
      </c>
      <c r="J25" s="21">
        <f>VLOOKUP(B25,RMS!B:E,4,FALSE)</f>
        <v>566714.33530849498</v>
      </c>
      <c r="K25" s="22">
        <f t="shared" si="1"/>
        <v>-1.9469029502943158E-3</v>
      </c>
      <c r="L25" s="22">
        <f t="shared" si="2"/>
        <v>-2.708494896069169E-3</v>
      </c>
    </row>
    <row r="26" spans="1:12">
      <c r="A26" s="39"/>
      <c r="B26" s="12">
        <v>37</v>
      </c>
      <c r="C26" s="36" t="s">
        <v>28</v>
      </c>
      <c r="D26" s="36"/>
      <c r="E26" s="15">
        <f>RA!D30</f>
        <v>1347527.9728000001</v>
      </c>
      <c r="F26" s="25">
        <f>RA!I30</f>
        <v>172645.77009999999</v>
      </c>
      <c r="G26" s="16">
        <f t="shared" si="0"/>
        <v>1174882.2027</v>
      </c>
      <c r="H26" s="27">
        <f>RA!J30</f>
        <v>12.812036082728801</v>
      </c>
      <c r="I26" s="20">
        <f>VLOOKUP(B26,RMS!B:D,3,FALSE)</f>
        <v>1347527.9510566399</v>
      </c>
      <c r="J26" s="21">
        <f>VLOOKUP(B26,RMS!B:E,4,FALSE)</f>
        <v>1174882.2203482499</v>
      </c>
      <c r="K26" s="22">
        <f t="shared" si="1"/>
        <v>2.174336020834744E-2</v>
      </c>
      <c r="L26" s="22">
        <f t="shared" si="2"/>
        <v>-1.7648249864578247E-2</v>
      </c>
    </row>
    <row r="27" spans="1:12">
      <c r="A27" s="39"/>
      <c r="B27" s="12">
        <v>38</v>
      </c>
      <c r="C27" s="36" t="s">
        <v>29</v>
      </c>
      <c r="D27" s="36"/>
      <c r="E27" s="15">
        <f>RA!D31</f>
        <v>873644.31590000005</v>
      </c>
      <c r="F27" s="25">
        <f>RA!I31</f>
        <v>33942.2745</v>
      </c>
      <c r="G27" s="16">
        <f t="shared" si="0"/>
        <v>839702.04139999999</v>
      </c>
      <c r="H27" s="27">
        <f>RA!J31</f>
        <v>3.8851365346587001</v>
      </c>
      <c r="I27" s="20">
        <f>VLOOKUP(B27,RMS!B:D,3,FALSE)</f>
        <v>873644.27294513304</v>
      </c>
      <c r="J27" s="21">
        <f>VLOOKUP(B27,RMS!B:E,4,FALSE)</f>
        <v>839702.01551061904</v>
      </c>
      <c r="K27" s="22">
        <f t="shared" si="1"/>
        <v>4.2954867007210851E-2</v>
      </c>
      <c r="L27" s="22">
        <f t="shared" si="2"/>
        <v>2.5889380951412022E-2</v>
      </c>
    </row>
    <row r="28" spans="1:12">
      <c r="A28" s="39"/>
      <c r="B28" s="12">
        <v>39</v>
      </c>
      <c r="C28" s="36" t="s">
        <v>30</v>
      </c>
      <c r="D28" s="36"/>
      <c r="E28" s="15">
        <f>RA!D32</f>
        <v>147977.44769999999</v>
      </c>
      <c r="F28" s="25">
        <f>RA!I32</f>
        <v>34046.893799999998</v>
      </c>
      <c r="G28" s="16">
        <f t="shared" si="0"/>
        <v>113930.5539</v>
      </c>
      <c r="H28" s="27">
        <f>RA!J32</f>
        <v>23.0081639663258</v>
      </c>
      <c r="I28" s="20">
        <f>VLOOKUP(B28,RMS!B:D,3,FALSE)</f>
        <v>147977.33429009901</v>
      </c>
      <c r="J28" s="21">
        <f>VLOOKUP(B28,RMS!B:E,4,FALSE)</f>
        <v>113930.56860107199</v>
      </c>
      <c r="K28" s="22">
        <f t="shared" si="1"/>
        <v>0.11340990097960457</v>
      </c>
      <c r="L28" s="22">
        <f t="shared" si="2"/>
        <v>-1.4701071995659731E-2</v>
      </c>
    </row>
    <row r="29" spans="1:12">
      <c r="A29" s="39"/>
      <c r="B29" s="12">
        <v>40</v>
      </c>
      <c r="C29" s="36" t="s">
        <v>31</v>
      </c>
      <c r="D29" s="36"/>
      <c r="E29" s="15">
        <f>RA!D33</f>
        <v>45.641199999999998</v>
      </c>
      <c r="F29" s="25">
        <f>RA!I33</f>
        <v>8.8260000000000005</v>
      </c>
      <c r="G29" s="16">
        <f t="shared" si="0"/>
        <v>36.815199999999997</v>
      </c>
      <c r="H29" s="27">
        <f>RA!J33</f>
        <v>19.337791293831</v>
      </c>
      <c r="I29" s="20">
        <f>VLOOKUP(B29,RMS!B:D,3,FALSE)</f>
        <v>45.641100000000002</v>
      </c>
      <c r="J29" s="21">
        <f>VLOOKUP(B29,RMS!B:E,4,FALSE)</f>
        <v>36.815199999999997</v>
      </c>
      <c r="K29" s="22">
        <f t="shared" si="1"/>
        <v>9.9999999996214228E-5</v>
      </c>
      <c r="L29" s="22">
        <f t="shared" si="2"/>
        <v>0</v>
      </c>
    </row>
    <row r="30" spans="1:12">
      <c r="A30" s="39"/>
      <c r="B30" s="12">
        <v>41</v>
      </c>
      <c r="C30" s="36" t="s">
        <v>40</v>
      </c>
      <c r="D30" s="36"/>
      <c r="E30" s="15">
        <f>RA!D34</f>
        <v>0</v>
      </c>
      <c r="F30" s="25">
        <f>RA!I34</f>
        <v>0</v>
      </c>
      <c r="G30" s="16">
        <f t="shared" si="0"/>
        <v>0</v>
      </c>
      <c r="H30" s="27">
        <f>RA!J34</f>
        <v>0</v>
      </c>
      <c r="I30" s="20">
        <v>0</v>
      </c>
      <c r="J30" s="21">
        <v>0</v>
      </c>
      <c r="K30" s="22">
        <f t="shared" si="1"/>
        <v>0</v>
      </c>
      <c r="L30" s="22">
        <f t="shared" si="2"/>
        <v>0</v>
      </c>
    </row>
    <row r="31" spans="1:12">
      <c r="A31" s="39"/>
      <c r="B31" s="12">
        <v>42</v>
      </c>
      <c r="C31" s="36" t="s">
        <v>32</v>
      </c>
      <c r="D31" s="36"/>
      <c r="E31" s="15">
        <f>RA!D35</f>
        <v>185023.26269999999</v>
      </c>
      <c r="F31" s="25">
        <f>RA!I35</f>
        <v>26913.8181</v>
      </c>
      <c r="G31" s="16">
        <f t="shared" si="0"/>
        <v>158109.44459999999</v>
      </c>
      <c r="H31" s="27">
        <f>RA!J35</f>
        <v>14.5461806841222</v>
      </c>
      <c r="I31" s="20">
        <f>VLOOKUP(B31,RMS!B:D,3,FALSE)</f>
        <v>185023.26240000001</v>
      </c>
      <c r="J31" s="21">
        <f>VLOOKUP(B31,RMS!B:E,4,FALSE)</f>
        <v>158109.4418</v>
      </c>
      <c r="K31" s="22">
        <f t="shared" si="1"/>
        <v>2.9999998514540493E-4</v>
      </c>
      <c r="L31" s="22">
        <f t="shared" si="2"/>
        <v>2.7999999874737114E-3</v>
      </c>
    </row>
    <row r="32" spans="1:12">
      <c r="A32" s="39"/>
      <c r="B32" s="12">
        <v>71</v>
      </c>
      <c r="C32" s="36" t="s">
        <v>41</v>
      </c>
      <c r="D32" s="36"/>
      <c r="E32" s="15">
        <f>RA!D36</f>
        <v>0</v>
      </c>
      <c r="F32" s="25">
        <f>RA!I36</f>
        <v>0</v>
      </c>
      <c r="G32" s="16">
        <f t="shared" si="0"/>
        <v>0</v>
      </c>
      <c r="H32" s="27">
        <f>RA!J36</f>
        <v>0</v>
      </c>
      <c r="I32" s="20">
        <v>0</v>
      </c>
      <c r="J32" s="21">
        <v>0</v>
      </c>
      <c r="K32" s="22">
        <f t="shared" si="1"/>
        <v>0</v>
      </c>
      <c r="L32" s="22">
        <f t="shared" si="2"/>
        <v>0</v>
      </c>
    </row>
    <row r="33" spans="1:12">
      <c r="A33" s="39"/>
      <c r="B33" s="12">
        <v>72</v>
      </c>
      <c r="C33" s="36" t="s">
        <v>42</v>
      </c>
      <c r="D33" s="36"/>
      <c r="E33" s="15">
        <f>RA!D37</f>
        <v>0</v>
      </c>
      <c r="F33" s="25">
        <f>RA!I37</f>
        <v>0</v>
      </c>
      <c r="G33" s="16">
        <f t="shared" si="0"/>
        <v>0</v>
      </c>
      <c r="H33" s="27">
        <f>RA!J37</f>
        <v>0</v>
      </c>
      <c r="I33" s="20">
        <v>0</v>
      </c>
      <c r="J33" s="21">
        <v>0</v>
      </c>
      <c r="K33" s="22">
        <f t="shared" si="1"/>
        <v>0</v>
      </c>
      <c r="L33" s="22">
        <f t="shared" si="2"/>
        <v>0</v>
      </c>
    </row>
    <row r="34" spans="1:12">
      <c r="A34" s="39"/>
      <c r="B34" s="12">
        <v>73</v>
      </c>
      <c r="C34" s="36" t="s">
        <v>43</v>
      </c>
      <c r="D34" s="36"/>
      <c r="E34" s="15">
        <f>RA!D38</f>
        <v>0</v>
      </c>
      <c r="F34" s="25">
        <f>RA!I38</f>
        <v>0</v>
      </c>
      <c r="G34" s="16">
        <f t="shared" si="0"/>
        <v>0</v>
      </c>
      <c r="H34" s="27">
        <f>RA!J38</f>
        <v>0</v>
      </c>
      <c r="I34" s="20">
        <v>0</v>
      </c>
      <c r="J34" s="21">
        <v>0</v>
      </c>
      <c r="K34" s="22">
        <f t="shared" si="1"/>
        <v>0</v>
      </c>
      <c r="L34" s="22">
        <f t="shared" si="2"/>
        <v>0</v>
      </c>
    </row>
    <row r="35" spans="1:12">
      <c r="A35" s="39"/>
      <c r="B35" s="12">
        <v>75</v>
      </c>
      <c r="C35" s="36" t="s">
        <v>33</v>
      </c>
      <c r="D35" s="36"/>
      <c r="E35" s="15">
        <f>RA!D39</f>
        <v>490510.25569999998</v>
      </c>
      <c r="F35" s="25">
        <f>RA!I39</f>
        <v>26468.662</v>
      </c>
      <c r="G35" s="16">
        <f t="shared" si="0"/>
        <v>464041.59369999997</v>
      </c>
      <c r="H35" s="27">
        <f>RA!J39</f>
        <v>5.3961485396930096</v>
      </c>
      <c r="I35" s="20">
        <f>VLOOKUP(B35,RMS!B:D,3,FALSE)</f>
        <v>490510.25641025603</v>
      </c>
      <c r="J35" s="21">
        <f>VLOOKUP(B35,RMS!B:E,4,FALSE)</f>
        <v>464041.59572649602</v>
      </c>
      <c r="K35" s="22">
        <f t="shared" si="1"/>
        <v>-7.1025604847818613E-4</v>
      </c>
      <c r="L35" s="22">
        <f t="shared" si="2"/>
        <v>-2.0264960476197302E-3</v>
      </c>
    </row>
    <row r="36" spans="1:12">
      <c r="A36" s="39"/>
      <c r="B36" s="12">
        <v>76</v>
      </c>
      <c r="C36" s="36" t="s">
        <v>34</v>
      </c>
      <c r="D36" s="36"/>
      <c r="E36" s="15">
        <f>RA!D40</f>
        <v>710351.93189999997</v>
      </c>
      <c r="F36" s="25">
        <f>RA!I40</f>
        <v>36458.484900000003</v>
      </c>
      <c r="G36" s="16">
        <f t="shared" si="0"/>
        <v>673893.44699999993</v>
      </c>
      <c r="H36" s="27">
        <f>RA!J40</f>
        <v>5.1324538250333704</v>
      </c>
      <c r="I36" s="20">
        <f>VLOOKUP(B36,RMS!B:D,3,FALSE)</f>
        <v>710351.92111794895</v>
      </c>
      <c r="J36" s="21">
        <f>VLOOKUP(B36,RMS!B:E,4,FALSE)</f>
        <v>673893.46269059798</v>
      </c>
      <c r="K36" s="22">
        <f t="shared" si="1"/>
        <v>1.0782051016576588E-2</v>
      </c>
      <c r="L36" s="22">
        <f t="shared" si="2"/>
        <v>-1.5690598054789007E-2</v>
      </c>
    </row>
    <row r="37" spans="1:12">
      <c r="A37" s="39"/>
      <c r="B37" s="12">
        <v>77</v>
      </c>
      <c r="C37" s="36" t="s">
        <v>44</v>
      </c>
      <c r="D37" s="36"/>
      <c r="E37" s="15">
        <f>RA!D41</f>
        <v>0</v>
      </c>
      <c r="F37" s="25">
        <f>RA!I41</f>
        <v>0</v>
      </c>
      <c r="G37" s="16">
        <f t="shared" si="0"/>
        <v>0</v>
      </c>
      <c r="H37" s="27">
        <f>RA!J41</f>
        <v>0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</row>
    <row r="38" spans="1:12">
      <c r="A38" s="39"/>
      <c r="B38" s="12">
        <v>78</v>
      </c>
      <c r="C38" s="36" t="s">
        <v>45</v>
      </c>
      <c r="D38" s="36"/>
      <c r="E38" s="15">
        <f>RA!D42</f>
        <v>0</v>
      </c>
      <c r="F38" s="25">
        <f>RA!I42</f>
        <v>0</v>
      </c>
      <c r="G38" s="16">
        <f t="shared" si="0"/>
        <v>0</v>
      </c>
      <c r="H38" s="27">
        <f>RA!J42</f>
        <v>0</v>
      </c>
      <c r="I38" s="20">
        <v>0</v>
      </c>
      <c r="J38" s="21">
        <v>0</v>
      </c>
      <c r="K38" s="22">
        <f t="shared" si="1"/>
        <v>0</v>
      </c>
      <c r="L38" s="22">
        <f t="shared" si="2"/>
        <v>0</v>
      </c>
    </row>
    <row r="39" spans="1:12">
      <c r="A39" s="39"/>
      <c r="B39" s="12">
        <v>99</v>
      </c>
      <c r="C39" s="36" t="s">
        <v>35</v>
      </c>
      <c r="D39" s="36"/>
      <c r="E39" s="15">
        <f>RA!D43</f>
        <v>66939.936600000001</v>
      </c>
      <c r="F39" s="25">
        <f>RA!I43</f>
        <v>12016.243399999999</v>
      </c>
      <c r="G39" s="16">
        <f t="shared" si="0"/>
        <v>54923.693200000002</v>
      </c>
      <c r="H39" s="27">
        <f>RA!J43</f>
        <v>17.950783956972</v>
      </c>
      <c r="I39" s="20">
        <f>VLOOKUP(B39,RMS!B:D,3,FALSE)</f>
        <v>66939.936842901399</v>
      </c>
      <c r="J39" s="21">
        <f>VLOOKUP(B39,RMS!B:E,4,FALSE)</f>
        <v>54923.692837153001</v>
      </c>
      <c r="K39" s="22">
        <f t="shared" si="1"/>
        <v>-2.4290139845106751E-4</v>
      </c>
      <c r="L39" s="22">
        <f t="shared" si="2"/>
        <v>3.6284700036048889E-4</v>
      </c>
    </row>
  </sheetData>
  <mergeCells count="39">
    <mergeCell ref="C39:D39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:D2"/>
    <mergeCell ref="C4:D4"/>
    <mergeCell ref="C5:D5"/>
    <mergeCell ref="C6:D6"/>
    <mergeCell ref="C7:D7"/>
    <mergeCell ref="A3:D3"/>
    <mergeCell ref="A4:A3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29:D29"/>
    <mergeCell ref="C27:D27"/>
    <mergeCell ref="C28:D28"/>
    <mergeCell ref="C23:D23"/>
    <mergeCell ref="C24:D24"/>
    <mergeCell ref="C25:D25"/>
    <mergeCell ref="C26:D26"/>
  </mergeCells>
  <phoneticPr fontId="23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>
  <dimension ref="A1:W43"/>
  <sheetViews>
    <sheetView workbookViewId="0">
      <selection sqref="A1:W43"/>
    </sheetView>
  </sheetViews>
  <sheetFormatPr defaultRowHeight="11.25"/>
  <cols>
    <col min="1" max="1" width="7.75" style="29" customWidth="1"/>
    <col min="2" max="3" width="9" style="29"/>
    <col min="4" max="4" width="11.5" style="29" bestFit="1" customWidth="1"/>
    <col min="5" max="5" width="12.25" style="29" bestFit="1" customWidth="1"/>
    <col min="6" max="6" width="17.5" style="29" bestFit="1" customWidth="1"/>
    <col min="7" max="7" width="12.25" style="29" bestFit="1" customWidth="1"/>
    <col min="8" max="8" width="9" style="29"/>
    <col min="9" max="9" width="12.25" style="29" bestFit="1" customWidth="1"/>
    <col min="10" max="10" width="9" style="29"/>
    <col min="11" max="11" width="12.25" style="29" bestFit="1" customWidth="1"/>
    <col min="12" max="12" width="10.5" style="29" bestFit="1" customWidth="1"/>
    <col min="13" max="13" width="12.25" style="29" bestFit="1" customWidth="1"/>
    <col min="14" max="15" width="13.875" style="29" bestFit="1" customWidth="1"/>
    <col min="16" max="16" width="14.375" style="29" bestFit="1" customWidth="1"/>
    <col min="17" max="17" width="16.5" style="29" bestFit="1" customWidth="1"/>
    <col min="18" max="18" width="10.5" style="29" bestFit="1" customWidth="1"/>
    <col min="19" max="20" width="9" style="29"/>
    <col min="21" max="21" width="10.5" style="29" bestFit="1" customWidth="1"/>
    <col min="22" max="22" width="36" style="29" bestFit="1" customWidth="1"/>
    <col min="23" max="16384" width="9" style="29"/>
  </cols>
  <sheetData>
    <row r="1" spans="1:23" ht="12.75">
      <c r="A1" s="40"/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54" t="s">
        <v>54</v>
      </c>
      <c r="W1" s="42"/>
    </row>
    <row r="2" spans="1:23" ht="12.75">
      <c r="A2" s="40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54"/>
      <c r="W2" s="42"/>
    </row>
    <row r="3" spans="1:23" ht="23.25" thickBot="1">
      <c r="A3" s="40"/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55" t="s">
        <v>55</v>
      </c>
      <c r="W3" s="42"/>
    </row>
    <row r="4" spans="1:23" ht="15" thickTop="1" thickBot="1">
      <c r="A4" s="41"/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53"/>
      <c r="W4" s="42"/>
    </row>
    <row r="5" spans="1:23" ht="15" thickTop="1" thickBot="1">
      <c r="A5" s="56"/>
      <c r="B5" s="57"/>
      <c r="C5" s="58"/>
      <c r="D5" s="59" t="s">
        <v>0</v>
      </c>
      <c r="E5" s="59" t="s">
        <v>67</v>
      </c>
      <c r="F5" s="59" t="s">
        <v>68</v>
      </c>
      <c r="G5" s="59" t="s">
        <v>56</v>
      </c>
      <c r="H5" s="59" t="s">
        <v>57</v>
      </c>
      <c r="I5" s="59" t="s">
        <v>1</v>
      </c>
      <c r="J5" s="59" t="s">
        <v>2</v>
      </c>
      <c r="K5" s="59" t="s">
        <v>58</v>
      </c>
      <c r="L5" s="59" t="s">
        <v>59</v>
      </c>
      <c r="M5" s="59" t="s">
        <v>60</v>
      </c>
      <c r="N5" s="59" t="s">
        <v>61</v>
      </c>
      <c r="O5" s="59" t="s">
        <v>62</v>
      </c>
      <c r="P5" s="59" t="s">
        <v>69</v>
      </c>
      <c r="Q5" s="59" t="s">
        <v>70</v>
      </c>
      <c r="R5" s="59" t="s">
        <v>63</v>
      </c>
      <c r="S5" s="59" t="s">
        <v>64</v>
      </c>
      <c r="T5" s="59" t="s">
        <v>65</v>
      </c>
      <c r="U5" s="60" t="s">
        <v>66</v>
      </c>
      <c r="V5" s="53"/>
      <c r="W5" s="53"/>
    </row>
    <row r="6" spans="1:23" ht="14.25" thickBot="1">
      <c r="A6" s="61" t="s">
        <v>3</v>
      </c>
      <c r="B6" s="43" t="s">
        <v>4</v>
      </c>
      <c r="C6" s="44"/>
      <c r="D6" s="61"/>
      <c r="E6" s="61"/>
      <c r="F6" s="61"/>
      <c r="G6" s="61"/>
      <c r="H6" s="61"/>
      <c r="I6" s="61"/>
      <c r="J6" s="61"/>
      <c r="K6" s="61"/>
      <c r="L6" s="61"/>
      <c r="M6" s="61"/>
      <c r="N6" s="61"/>
      <c r="O6" s="61"/>
      <c r="P6" s="61"/>
      <c r="Q6" s="61"/>
      <c r="R6" s="61"/>
      <c r="S6" s="61"/>
      <c r="T6" s="61"/>
      <c r="U6" s="62"/>
      <c r="V6" s="53"/>
      <c r="W6" s="53"/>
    </row>
    <row r="7" spans="1:23" ht="12" customHeight="1" thickBot="1">
      <c r="A7" s="45" t="s">
        <v>5</v>
      </c>
      <c r="B7" s="46"/>
      <c r="C7" s="47"/>
      <c r="D7" s="63">
        <v>19079184.841600001</v>
      </c>
      <c r="E7" s="63">
        <v>23361509</v>
      </c>
      <c r="F7" s="64">
        <v>81.669317001739898</v>
      </c>
      <c r="G7" s="63">
        <v>18222097.293699998</v>
      </c>
      <c r="H7" s="64">
        <v>4.7035614731148998</v>
      </c>
      <c r="I7" s="63">
        <v>2184808.4545999998</v>
      </c>
      <c r="J7" s="64">
        <v>11.4512672985707</v>
      </c>
      <c r="K7" s="63">
        <v>2440546.7108999998</v>
      </c>
      <c r="L7" s="64">
        <v>13.3933359676648</v>
      </c>
      <c r="M7" s="64">
        <v>-0.10478728194704</v>
      </c>
      <c r="N7" s="63">
        <v>99210692.413599998</v>
      </c>
      <c r="O7" s="63">
        <v>4873736080.4338999</v>
      </c>
      <c r="P7" s="63">
        <v>1062680</v>
      </c>
      <c r="Q7" s="63">
        <v>1150769</v>
      </c>
      <c r="R7" s="64">
        <v>-7.6547943158010003</v>
      </c>
      <c r="S7" s="63">
        <v>17.953838259494901</v>
      </c>
      <c r="T7" s="63">
        <v>19.655922404670299</v>
      </c>
      <c r="U7" s="65">
        <v>-9.4803357397701191</v>
      </c>
      <c r="V7" s="53"/>
      <c r="W7" s="53"/>
    </row>
    <row r="8" spans="1:23" ht="14.25" thickBot="1">
      <c r="A8" s="48">
        <v>41551</v>
      </c>
      <c r="B8" s="51" t="s">
        <v>6</v>
      </c>
      <c r="C8" s="52"/>
      <c r="D8" s="66">
        <v>664310.43480000005</v>
      </c>
      <c r="E8" s="66">
        <v>734639</v>
      </c>
      <c r="F8" s="67">
        <v>90.426785781860204</v>
      </c>
      <c r="G8" s="66">
        <v>645679.44319999998</v>
      </c>
      <c r="H8" s="67">
        <v>2.8854862573391502</v>
      </c>
      <c r="I8" s="66">
        <v>155124.614</v>
      </c>
      <c r="J8" s="67">
        <v>23.351223445210898</v>
      </c>
      <c r="K8" s="66">
        <v>143032.2641</v>
      </c>
      <c r="L8" s="67">
        <v>22.152209677162599</v>
      </c>
      <c r="M8" s="67">
        <v>8.4542812603076001E-2</v>
      </c>
      <c r="N8" s="66">
        <v>3322935.8897000002</v>
      </c>
      <c r="O8" s="66">
        <v>169836816.30469999</v>
      </c>
      <c r="P8" s="66">
        <v>27269</v>
      </c>
      <c r="Q8" s="66">
        <v>29480</v>
      </c>
      <c r="R8" s="67">
        <v>-7.5</v>
      </c>
      <c r="S8" s="66">
        <v>24.361378664417501</v>
      </c>
      <c r="T8" s="66">
        <v>25.6611750101764</v>
      </c>
      <c r="U8" s="68">
        <v>-5.3354794228350304</v>
      </c>
      <c r="V8" s="53"/>
      <c r="W8" s="53"/>
    </row>
    <row r="9" spans="1:23" ht="12" customHeight="1" thickBot="1">
      <c r="A9" s="49"/>
      <c r="B9" s="51" t="s">
        <v>7</v>
      </c>
      <c r="C9" s="52"/>
      <c r="D9" s="66">
        <v>112017.2436</v>
      </c>
      <c r="E9" s="66">
        <v>141715</v>
      </c>
      <c r="F9" s="67">
        <v>79.044027520022595</v>
      </c>
      <c r="G9" s="66">
        <v>135153.82250000001</v>
      </c>
      <c r="H9" s="67">
        <v>-17.1187011007402</v>
      </c>
      <c r="I9" s="66">
        <v>25442.126799999998</v>
      </c>
      <c r="J9" s="67">
        <v>22.712687781223</v>
      </c>
      <c r="K9" s="66">
        <v>25782.833600000002</v>
      </c>
      <c r="L9" s="67">
        <v>19.0766588196201</v>
      </c>
      <c r="M9" s="67">
        <v>-1.3214482367834001E-2</v>
      </c>
      <c r="N9" s="66">
        <v>532600.80130000005</v>
      </c>
      <c r="O9" s="66">
        <v>32421878.596299998</v>
      </c>
      <c r="P9" s="66">
        <v>7043</v>
      </c>
      <c r="Q9" s="66">
        <v>7575</v>
      </c>
      <c r="R9" s="67">
        <v>-7.0231023102310202</v>
      </c>
      <c r="S9" s="66">
        <v>15.9047626863552</v>
      </c>
      <c r="T9" s="66">
        <v>15.775696924092401</v>
      </c>
      <c r="U9" s="68">
        <v>0.81149127973827695</v>
      </c>
      <c r="V9" s="53"/>
      <c r="W9" s="53"/>
    </row>
    <row r="10" spans="1:23" ht="14.25" thickBot="1">
      <c r="A10" s="49"/>
      <c r="B10" s="51" t="s">
        <v>8</v>
      </c>
      <c r="C10" s="52"/>
      <c r="D10" s="66">
        <v>181863.9466</v>
      </c>
      <c r="E10" s="66">
        <v>200864</v>
      </c>
      <c r="F10" s="67">
        <v>90.540836884658304</v>
      </c>
      <c r="G10" s="66">
        <v>177572.3414</v>
      </c>
      <c r="H10" s="67">
        <v>2.4168207538203901</v>
      </c>
      <c r="I10" s="66">
        <v>29591.903900000001</v>
      </c>
      <c r="J10" s="67">
        <v>16.271451518142701</v>
      </c>
      <c r="K10" s="66">
        <v>44768.285300000003</v>
      </c>
      <c r="L10" s="67">
        <v>25.211294139077001</v>
      </c>
      <c r="M10" s="67">
        <v>-0.33899849633061602</v>
      </c>
      <c r="N10" s="66">
        <v>894056.85789999994</v>
      </c>
      <c r="O10" s="66">
        <v>44475248.5255</v>
      </c>
      <c r="P10" s="66">
        <v>105464</v>
      </c>
      <c r="Q10" s="66">
        <v>112781</v>
      </c>
      <c r="R10" s="67">
        <v>-6.4877949299970696</v>
      </c>
      <c r="S10" s="66">
        <v>1.72441730448305</v>
      </c>
      <c r="T10" s="66">
        <v>1.7793047756271001</v>
      </c>
      <c r="U10" s="68">
        <v>-3.18295757073188</v>
      </c>
      <c r="V10" s="53"/>
      <c r="W10" s="53"/>
    </row>
    <row r="11" spans="1:23" ht="14.25" thickBot="1">
      <c r="A11" s="49"/>
      <c r="B11" s="51" t="s">
        <v>9</v>
      </c>
      <c r="C11" s="52"/>
      <c r="D11" s="66">
        <v>47407.895499999999</v>
      </c>
      <c r="E11" s="66">
        <v>64204</v>
      </c>
      <c r="F11" s="67">
        <v>73.839473397296103</v>
      </c>
      <c r="G11" s="66">
        <v>53576.659500000002</v>
      </c>
      <c r="H11" s="67">
        <v>-11.5139018698992</v>
      </c>
      <c r="I11" s="66">
        <v>9602.7152999999998</v>
      </c>
      <c r="J11" s="67">
        <v>20.255519041126799</v>
      </c>
      <c r="K11" s="66">
        <v>12153.1895</v>
      </c>
      <c r="L11" s="67">
        <v>22.683738802341701</v>
      </c>
      <c r="M11" s="67">
        <v>-0.20986048148101399</v>
      </c>
      <c r="N11" s="66">
        <v>224070.53</v>
      </c>
      <c r="O11" s="66">
        <v>15617405.557600001</v>
      </c>
      <c r="P11" s="66">
        <v>2762</v>
      </c>
      <c r="Q11" s="66">
        <v>2935</v>
      </c>
      <c r="R11" s="67">
        <v>-5.8943781942078397</v>
      </c>
      <c r="S11" s="66">
        <v>17.164335807385999</v>
      </c>
      <c r="T11" s="66">
        <v>18.455369540034098</v>
      </c>
      <c r="U11" s="68">
        <v>-7.5216061205967399</v>
      </c>
      <c r="V11" s="53"/>
      <c r="W11" s="53"/>
    </row>
    <row r="12" spans="1:23" ht="14.25" thickBot="1">
      <c r="A12" s="49"/>
      <c r="B12" s="51" t="s">
        <v>10</v>
      </c>
      <c r="C12" s="52"/>
      <c r="D12" s="66">
        <v>240127.91880000001</v>
      </c>
      <c r="E12" s="66">
        <v>233387</v>
      </c>
      <c r="F12" s="67">
        <v>102.88830089079499</v>
      </c>
      <c r="G12" s="66">
        <v>233448.82120000001</v>
      </c>
      <c r="H12" s="67">
        <v>2.86105432688304</v>
      </c>
      <c r="I12" s="66">
        <v>12142.6386</v>
      </c>
      <c r="J12" s="67">
        <v>5.0567375341779703</v>
      </c>
      <c r="K12" s="66">
        <v>25689.917399999998</v>
      </c>
      <c r="L12" s="67">
        <v>11.0045179358567</v>
      </c>
      <c r="M12" s="67">
        <v>-0.52733835570837595</v>
      </c>
      <c r="N12" s="66">
        <v>1405703.9833</v>
      </c>
      <c r="O12" s="66">
        <v>57251922.449100003</v>
      </c>
      <c r="P12" s="66">
        <v>2152</v>
      </c>
      <c r="Q12" s="66">
        <v>2650</v>
      </c>
      <c r="R12" s="67">
        <v>-18.792452830188701</v>
      </c>
      <c r="S12" s="66">
        <v>111.58360539033499</v>
      </c>
      <c r="T12" s="66">
        <v>109.08863030188699</v>
      </c>
      <c r="U12" s="68">
        <v>2.2359692355521701</v>
      </c>
      <c r="V12" s="53"/>
      <c r="W12" s="53"/>
    </row>
    <row r="13" spans="1:23" ht="14.25" thickBot="1">
      <c r="A13" s="49"/>
      <c r="B13" s="51" t="s">
        <v>11</v>
      </c>
      <c r="C13" s="52"/>
      <c r="D13" s="66">
        <v>327291.18729999999</v>
      </c>
      <c r="E13" s="66">
        <v>418566</v>
      </c>
      <c r="F13" s="67">
        <v>78.193447938915298</v>
      </c>
      <c r="G13" s="66">
        <v>341948.04800000001</v>
      </c>
      <c r="H13" s="67">
        <v>-4.2862828975704703</v>
      </c>
      <c r="I13" s="66">
        <v>71018.035099999994</v>
      </c>
      <c r="J13" s="67">
        <v>21.698731238645902</v>
      </c>
      <c r="K13" s="66">
        <v>88430.785499999998</v>
      </c>
      <c r="L13" s="67">
        <v>25.860883259085</v>
      </c>
      <c r="M13" s="67">
        <v>-0.19690824073930699</v>
      </c>
      <c r="N13" s="66">
        <v>1627344.0216000001</v>
      </c>
      <c r="O13" s="66">
        <v>88067445.475199997</v>
      </c>
      <c r="P13" s="66">
        <v>12298</v>
      </c>
      <c r="Q13" s="66">
        <v>13813</v>
      </c>
      <c r="R13" s="67">
        <v>-10.9679287627597</v>
      </c>
      <c r="S13" s="66">
        <v>26.613366994633299</v>
      </c>
      <c r="T13" s="66">
        <v>26.7031105697531</v>
      </c>
      <c r="U13" s="68">
        <v>-0.33721240584836598</v>
      </c>
      <c r="V13" s="53"/>
      <c r="W13" s="53"/>
    </row>
    <row r="14" spans="1:23" ht="14.25" thickBot="1">
      <c r="A14" s="49"/>
      <c r="B14" s="51" t="s">
        <v>12</v>
      </c>
      <c r="C14" s="52"/>
      <c r="D14" s="66">
        <v>208451.7794</v>
      </c>
      <c r="E14" s="66">
        <v>277225</v>
      </c>
      <c r="F14" s="67">
        <v>75.1922732076833</v>
      </c>
      <c r="G14" s="66">
        <v>193987.61660000001</v>
      </c>
      <c r="H14" s="67">
        <v>7.4562299663822902</v>
      </c>
      <c r="I14" s="66">
        <v>39090.235999999997</v>
      </c>
      <c r="J14" s="67">
        <v>18.752651626441299</v>
      </c>
      <c r="K14" s="66">
        <v>35287.593099999998</v>
      </c>
      <c r="L14" s="67">
        <v>18.190642123699401</v>
      </c>
      <c r="M14" s="67">
        <v>0.107761469852134</v>
      </c>
      <c r="N14" s="66">
        <v>1032543.4497</v>
      </c>
      <c r="O14" s="66">
        <v>45868527.193099998</v>
      </c>
      <c r="P14" s="66">
        <v>2824</v>
      </c>
      <c r="Q14" s="66">
        <v>3216</v>
      </c>
      <c r="R14" s="67">
        <v>-12.1890547263682</v>
      </c>
      <c r="S14" s="66">
        <v>73.814369475920699</v>
      </c>
      <c r="T14" s="66">
        <v>71.532343314676595</v>
      </c>
      <c r="U14" s="68">
        <v>3.0915744149091302</v>
      </c>
      <c r="V14" s="53"/>
      <c r="W14" s="53"/>
    </row>
    <row r="15" spans="1:23" ht="14.25" thickBot="1">
      <c r="A15" s="49"/>
      <c r="B15" s="51" t="s">
        <v>13</v>
      </c>
      <c r="C15" s="52"/>
      <c r="D15" s="66">
        <v>149450.1477</v>
      </c>
      <c r="E15" s="66">
        <v>146157</v>
      </c>
      <c r="F15" s="67">
        <v>102.25315770028099</v>
      </c>
      <c r="G15" s="66">
        <v>109472.601</v>
      </c>
      <c r="H15" s="67">
        <v>36.5183126506695</v>
      </c>
      <c r="I15" s="66">
        <v>23685.204699999998</v>
      </c>
      <c r="J15" s="67">
        <v>15.8482310419289</v>
      </c>
      <c r="K15" s="66">
        <v>22188.236799999999</v>
      </c>
      <c r="L15" s="67">
        <v>20.2683014720734</v>
      </c>
      <c r="M15" s="67">
        <v>6.7466735346903006E-2</v>
      </c>
      <c r="N15" s="66">
        <v>940162.85950000002</v>
      </c>
      <c r="O15" s="66">
        <v>28760587.2936</v>
      </c>
      <c r="P15" s="66">
        <v>3836</v>
      </c>
      <c r="Q15" s="66">
        <v>4411</v>
      </c>
      <c r="R15" s="67">
        <v>-13.035592836091601</v>
      </c>
      <c r="S15" s="66">
        <v>38.959892518248203</v>
      </c>
      <c r="T15" s="66">
        <v>42.544745341192503</v>
      </c>
      <c r="U15" s="68">
        <v>-9.2013929999042308</v>
      </c>
      <c r="V15" s="53"/>
      <c r="W15" s="53"/>
    </row>
    <row r="16" spans="1:23" ht="14.25" thickBot="1">
      <c r="A16" s="49"/>
      <c r="B16" s="51" t="s">
        <v>14</v>
      </c>
      <c r="C16" s="52"/>
      <c r="D16" s="66">
        <v>1076555.253</v>
      </c>
      <c r="E16" s="66">
        <v>1013458</v>
      </c>
      <c r="F16" s="67">
        <v>106.22593664463599</v>
      </c>
      <c r="G16" s="66">
        <v>966833.70019999996</v>
      </c>
      <c r="H16" s="67">
        <v>11.3485445094956</v>
      </c>
      <c r="I16" s="66">
        <v>78396.211500000005</v>
      </c>
      <c r="J16" s="67">
        <v>7.2821354297920102</v>
      </c>
      <c r="K16" s="66">
        <v>88548.181100000002</v>
      </c>
      <c r="L16" s="67">
        <v>9.1585741251761199</v>
      </c>
      <c r="M16" s="67">
        <v>-0.11464910372958501</v>
      </c>
      <c r="N16" s="66">
        <v>5326991.4746000003</v>
      </c>
      <c r="O16" s="66">
        <v>242932148.118</v>
      </c>
      <c r="P16" s="66">
        <v>68464</v>
      </c>
      <c r="Q16" s="66">
        <v>73264</v>
      </c>
      <c r="R16" s="67">
        <v>-6.5516488316226296</v>
      </c>
      <c r="S16" s="66">
        <v>15.7243989980136</v>
      </c>
      <c r="T16" s="66">
        <v>16.182851382670901</v>
      </c>
      <c r="U16" s="68">
        <v>-2.9155478992567301</v>
      </c>
      <c r="V16" s="53"/>
      <c r="W16" s="53"/>
    </row>
    <row r="17" spans="1:23" ht="12" thickBot="1">
      <c r="A17" s="49"/>
      <c r="B17" s="51" t="s">
        <v>15</v>
      </c>
      <c r="C17" s="52"/>
      <c r="D17" s="66">
        <v>552734.55689999997</v>
      </c>
      <c r="E17" s="66">
        <v>721579</v>
      </c>
      <c r="F17" s="67">
        <v>76.600698870116801</v>
      </c>
      <c r="G17" s="66">
        <v>764375.47730000003</v>
      </c>
      <c r="H17" s="67">
        <v>-27.688083498907901</v>
      </c>
      <c r="I17" s="66">
        <v>29566.158200000002</v>
      </c>
      <c r="J17" s="67">
        <v>5.34906997055172</v>
      </c>
      <c r="K17" s="66">
        <v>129462.43459999999</v>
      </c>
      <c r="L17" s="67">
        <v>16.937020933389899</v>
      </c>
      <c r="M17" s="67">
        <v>-0.77162365058752003</v>
      </c>
      <c r="N17" s="66">
        <v>2995144.5970000001</v>
      </c>
      <c r="O17" s="66">
        <v>232625099.8436</v>
      </c>
      <c r="P17" s="66">
        <v>12271</v>
      </c>
      <c r="Q17" s="66">
        <v>13175</v>
      </c>
      <c r="R17" s="67">
        <v>-6.8614800759013299</v>
      </c>
      <c r="S17" s="66">
        <v>45.043970083937701</v>
      </c>
      <c r="T17" s="66">
        <v>47.740183924098702</v>
      </c>
      <c r="U17" s="68">
        <v>-5.9857375696161697</v>
      </c>
      <c r="V17" s="35"/>
      <c r="W17" s="35"/>
    </row>
    <row r="18" spans="1:23" ht="12" thickBot="1">
      <c r="A18" s="49"/>
      <c r="B18" s="51" t="s">
        <v>16</v>
      </c>
      <c r="C18" s="52"/>
      <c r="D18" s="66">
        <v>2261919.9194</v>
      </c>
      <c r="E18" s="66">
        <v>2470388</v>
      </c>
      <c r="F18" s="67">
        <v>91.561322326695205</v>
      </c>
      <c r="G18" s="66">
        <v>1946561.6666000001</v>
      </c>
      <c r="H18" s="67">
        <v>16.200784090792599</v>
      </c>
      <c r="I18" s="66">
        <v>308575.38620000001</v>
      </c>
      <c r="J18" s="67">
        <v>13.642188812849399</v>
      </c>
      <c r="K18" s="66">
        <v>293591.92739999999</v>
      </c>
      <c r="L18" s="67">
        <v>15.082590623127199</v>
      </c>
      <c r="M18" s="67">
        <v>5.1034982237730002E-2</v>
      </c>
      <c r="N18" s="66">
        <v>10449889.313899999</v>
      </c>
      <c r="O18" s="66">
        <v>570350001.58319998</v>
      </c>
      <c r="P18" s="66">
        <v>109541</v>
      </c>
      <c r="Q18" s="66">
        <v>117809</v>
      </c>
      <c r="R18" s="67">
        <v>-7.0181395309356596</v>
      </c>
      <c r="S18" s="66">
        <v>20.649071301156599</v>
      </c>
      <c r="T18" s="66">
        <v>20.311521109592601</v>
      </c>
      <c r="U18" s="68">
        <v>1.6346991428379201</v>
      </c>
      <c r="V18" s="35"/>
      <c r="W18" s="35"/>
    </row>
    <row r="19" spans="1:23" ht="12" thickBot="1">
      <c r="A19" s="49"/>
      <c r="B19" s="51" t="s">
        <v>17</v>
      </c>
      <c r="C19" s="52"/>
      <c r="D19" s="66">
        <v>693314.1923</v>
      </c>
      <c r="E19" s="66">
        <v>851197</v>
      </c>
      <c r="F19" s="67">
        <v>81.451672444804203</v>
      </c>
      <c r="G19" s="66">
        <v>663707.71550000005</v>
      </c>
      <c r="H19" s="67">
        <v>4.4607703223242101</v>
      </c>
      <c r="I19" s="66">
        <v>66771.220300000001</v>
      </c>
      <c r="J19" s="67">
        <v>9.6307303444190602</v>
      </c>
      <c r="K19" s="66">
        <v>87184.400200000004</v>
      </c>
      <c r="L19" s="67">
        <v>13.135963039742601</v>
      </c>
      <c r="M19" s="67">
        <v>-0.234137986304573</v>
      </c>
      <c r="N19" s="66">
        <v>4926135.8558</v>
      </c>
      <c r="O19" s="66">
        <v>191547224.0695</v>
      </c>
      <c r="P19" s="66">
        <v>15564</v>
      </c>
      <c r="Q19" s="66">
        <v>19698</v>
      </c>
      <c r="R19" s="67">
        <v>-20.986902223575999</v>
      </c>
      <c r="S19" s="66">
        <v>44.546015953482403</v>
      </c>
      <c r="T19" s="66">
        <v>60.2996344755813</v>
      </c>
      <c r="U19" s="68">
        <v>-35.364820365865597</v>
      </c>
      <c r="V19" s="35"/>
      <c r="W19" s="35"/>
    </row>
    <row r="20" spans="1:23" ht="12" thickBot="1">
      <c r="A20" s="49"/>
      <c r="B20" s="51" t="s">
        <v>18</v>
      </c>
      <c r="C20" s="52"/>
      <c r="D20" s="66">
        <v>1044355.628</v>
      </c>
      <c r="E20" s="66">
        <v>1346563</v>
      </c>
      <c r="F20" s="67">
        <v>77.557130858340798</v>
      </c>
      <c r="G20" s="66">
        <v>1158415.9380999999</v>
      </c>
      <c r="H20" s="67">
        <v>-9.8462310771619901</v>
      </c>
      <c r="I20" s="66">
        <v>81078.809899999993</v>
      </c>
      <c r="J20" s="67">
        <v>7.7635249646971802</v>
      </c>
      <c r="K20" s="66">
        <v>83099.587700000004</v>
      </c>
      <c r="L20" s="67">
        <v>7.1735535542007103</v>
      </c>
      <c r="M20" s="67">
        <v>-2.4317543033971E-2</v>
      </c>
      <c r="N20" s="66">
        <v>5512788.2037000004</v>
      </c>
      <c r="O20" s="66">
        <v>286702955.28920001</v>
      </c>
      <c r="P20" s="66">
        <v>39505</v>
      </c>
      <c r="Q20" s="66">
        <v>42865</v>
      </c>
      <c r="R20" s="67">
        <v>-7.8385629301294797</v>
      </c>
      <c r="S20" s="66">
        <v>26.4360366535882</v>
      </c>
      <c r="T20" s="66">
        <v>26.872254030094499</v>
      </c>
      <c r="U20" s="68">
        <v>-1.6500861389414101</v>
      </c>
      <c r="V20" s="35"/>
      <c r="W20" s="35"/>
    </row>
    <row r="21" spans="1:23" ht="12" thickBot="1">
      <c r="A21" s="49"/>
      <c r="B21" s="51" t="s">
        <v>19</v>
      </c>
      <c r="C21" s="52"/>
      <c r="D21" s="66">
        <v>408211.22320000001</v>
      </c>
      <c r="E21" s="66">
        <v>538444</v>
      </c>
      <c r="F21" s="67">
        <v>75.813125078931094</v>
      </c>
      <c r="G21" s="66">
        <v>409901.57640000002</v>
      </c>
      <c r="H21" s="67">
        <v>-0.41238026329288902</v>
      </c>
      <c r="I21" s="66">
        <v>57095.507599999997</v>
      </c>
      <c r="J21" s="67">
        <v>13.9867559623726</v>
      </c>
      <c r="K21" s="66">
        <v>54138.272199999999</v>
      </c>
      <c r="L21" s="67">
        <v>13.207627224924201</v>
      </c>
      <c r="M21" s="67">
        <v>5.4623749148757998E-2</v>
      </c>
      <c r="N21" s="66">
        <v>1905405.3259999999</v>
      </c>
      <c r="O21" s="66">
        <v>111843060.7656</v>
      </c>
      <c r="P21" s="66">
        <v>34334</v>
      </c>
      <c r="Q21" s="66">
        <v>37061</v>
      </c>
      <c r="R21" s="67">
        <v>-7.3581392838833297</v>
      </c>
      <c r="S21" s="66">
        <v>11.8894164152152</v>
      </c>
      <c r="T21" s="66">
        <v>12.087407770972201</v>
      </c>
      <c r="U21" s="68">
        <v>-1.66527396166869</v>
      </c>
      <c r="V21" s="35"/>
      <c r="W21" s="35"/>
    </row>
    <row r="22" spans="1:23" ht="12" thickBot="1">
      <c r="A22" s="49"/>
      <c r="B22" s="51" t="s">
        <v>20</v>
      </c>
      <c r="C22" s="52"/>
      <c r="D22" s="66">
        <v>1392632.1528</v>
      </c>
      <c r="E22" s="66">
        <v>1509278</v>
      </c>
      <c r="F22" s="67">
        <v>92.271414066858497</v>
      </c>
      <c r="G22" s="66">
        <v>1089817.6422999999</v>
      </c>
      <c r="H22" s="67">
        <v>27.785796333864301</v>
      </c>
      <c r="I22" s="66">
        <v>183217.679</v>
      </c>
      <c r="J22" s="67">
        <v>13.1562149151609</v>
      </c>
      <c r="K22" s="66">
        <v>155247.02799999999</v>
      </c>
      <c r="L22" s="67">
        <v>14.245229841605401</v>
      </c>
      <c r="M22" s="67">
        <v>0.18016867285858801</v>
      </c>
      <c r="N22" s="66">
        <v>5989700.5433999998</v>
      </c>
      <c r="O22" s="66">
        <v>318316027.653</v>
      </c>
      <c r="P22" s="66">
        <v>80792</v>
      </c>
      <c r="Q22" s="66">
        <v>85202</v>
      </c>
      <c r="R22" s="67">
        <v>-5.1759348372103897</v>
      </c>
      <c r="S22" s="66">
        <v>17.237253104267801</v>
      </c>
      <c r="T22" s="66">
        <v>16.633453916574702</v>
      </c>
      <c r="U22" s="68">
        <v>3.5028735961620798</v>
      </c>
      <c r="V22" s="35"/>
      <c r="W22" s="35"/>
    </row>
    <row r="23" spans="1:23" ht="12" thickBot="1">
      <c r="A23" s="49"/>
      <c r="B23" s="51" t="s">
        <v>21</v>
      </c>
      <c r="C23" s="52"/>
      <c r="D23" s="66">
        <v>2803196.2633000002</v>
      </c>
      <c r="E23" s="66">
        <v>2970230</v>
      </c>
      <c r="F23" s="67">
        <v>94.376403958615995</v>
      </c>
      <c r="G23" s="66">
        <v>2819695.5575000001</v>
      </c>
      <c r="H23" s="67">
        <v>-0.58514452583768894</v>
      </c>
      <c r="I23" s="66">
        <v>276729.0001</v>
      </c>
      <c r="J23" s="67">
        <v>9.8719095670535406</v>
      </c>
      <c r="K23" s="66">
        <v>372909.11800000002</v>
      </c>
      <c r="L23" s="67">
        <v>13.225155354382601</v>
      </c>
      <c r="M23" s="67">
        <v>-0.25791838616292601</v>
      </c>
      <c r="N23" s="66">
        <v>16571054.164000001</v>
      </c>
      <c r="O23" s="66">
        <v>697741766.71440005</v>
      </c>
      <c r="P23" s="66">
        <v>96692</v>
      </c>
      <c r="Q23" s="66">
        <v>114395</v>
      </c>
      <c r="R23" s="67">
        <v>-15.4753267188251</v>
      </c>
      <c r="S23" s="66">
        <v>28.990984396847701</v>
      </c>
      <c r="T23" s="66">
        <v>35.044123034223503</v>
      </c>
      <c r="U23" s="68">
        <v>-20.879382895442401</v>
      </c>
      <c r="V23" s="35"/>
      <c r="W23" s="35"/>
    </row>
    <row r="24" spans="1:23" ht="12" thickBot="1">
      <c r="A24" s="49"/>
      <c r="B24" s="51" t="s">
        <v>22</v>
      </c>
      <c r="C24" s="52"/>
      <c r="D24" s="66">
        <v>380605.2206</v>
      </c>
      <c r="E24" s="66">
        <v>453898</v>
      </c>
      <c r="F24" s="67">
        <v>83.852588158573099</v>
      </c>
      <c r="G24" s="66">
        <v>340924.69919999997</v>
      </c>
      <c r="H24" s="67">
        <v>11.6390867229956</v>
      </c>
      <c r="I24" s="66">
        <v>62598.140500000001</v>
      </c>
      <c r="J24" s="67">
        <v>16.4469999652969</v>
      </c>
      <c r="K24" s="66">
        <v>55232.482499999998</v>
      </c>
      <c r="L24" s="67">
        <v>16.200786458008601</v>
      </c>
      <c r="M24" s="67">
        <v>0.13335735905044599</v>
      </c>
      <c r="N24" s="66">
        <v>1872877.5667000001</v>
      </c>
      <c r="O24" s="66">
        <v>86111933.950499997</v>
      </c>
      <c r="P24" s="66">
        <v>37777</v>
      </c>
      <c r="Q24" s="66">
        <v>40451</v>
      </c>
      <c r="R24" s="67">
        <v>-6.6104669847469797</v>
      </c>
      <c r="S24" s="66">
        <v>10.0750515022368</v>
      </c>
      <c r="T24" s="66">
        <v>10.135117060146801</v>
      </c>
      <c r="U24" s="68">
        <v>-0.59618115000899996</v>
      </c>
      <c r="V24" s="35"/>
      <c r="W24" s="35"/>
    </row>
    <row r="25" spans="1:23" ht="12" thickBot="1">
      <c r="A25" s="49"/>
      <c r="B25" s="51" t="s">
        <v>23</v>
      </c>
      <c r="C25" s="52"/>
      <c r="D25" s="66">
        <v>276351.73060000001</v>
      </c>
      <c r="E25" s="66">
        <v>285843</v>
      </c>
      <c r="F25" s="67">
        <v>96.679551572016805</v>
      </c>
      <c r="G25" s="66">
        <v>254099.61429999999</v>
      </c>
      <c r="H25" s="67">
        <v>8.7572412737818102</v>
      </c>
      <c r="I25" s="66">
        <v>19170.182499999999</v>
      </c>
      <c r="J25" s="67">
        <v>6.9368780352410804</v>
      </c>
      <c r="K25" s="66">
        <v>29920.081600000001</v>
      </c>
      <c r="L25" s="67">
        <v>11.7749417614917</v>
      </c>
      <c r="M25" s="67">
        <v>-0.35928709165017803</v>
      </c>
      <c r="N25" s="66">
        <v>1386364.2071</v>
      </c>
      <c r="O25" s="66">
        <v>71944000.7104</v>
      </c>
      <c r="P25" s="66">
        <v>18607</v>
      </c>
      <c r="Q25" s="66">
        <v>20358</v>
      </c>
      <c r="R25" s="67">
        <v>-8.6010413596620499</v>
      </c>
      <c r="S25" s="66">
        <v>14.8520304509056</v>
      </c>
      <c r="T25" s="66">
        <v>15.4387636850378</v>
      </c>
      <c r="U25" s="68">
        <v>-3.9505253916071501</v>
      </c>
      <c r="V25" s="35"/>
      <c r="W25" s="35"/>
    </row>
    <row r="26" spans="1:23" ht="12" thickBot="1">
      <c r="A26" s="49"/>
      <c r="B26" s="51" t="s">
        <v>24</v>
      </c>
      <c r="C26" s="52"/>
      <c r="D26" s="66">
        <v>535604.79119999998</v>
      </c>
      <c r="E26" s="66">
        <v>546627</v>
      </c>
      <c r="F26" s="67">
        <v>97.983595980440001</v>
      </c>
      <c r="G26" s="66">
        <v>423732.78200000001</v>
      </c>
      <c r="H26" s="67">
        <v>26.4015469069844</v>
      </c>
      <c r="I26" s="66">
        <v>114398.7996</v>
      </c>
      <c r="J26" s="67">
        <v>21.3588081136642</v>
      </c>
      <c r="K26" s="66">
        <v>90778.414799999999</v>
      </c>
      <c r="L26" s="67">
        <v>21.423505250533101</v>
      </c>
      <c r="M26" s="67">
        <v>0.260198251446004</v>
      </c>
      <c r="N26" s="66">
        <v>2347947.2812000001</v>
      </c>
      <c r="O26" s="66">
        <v>155426500.22729999</v>
      </c>
      <c r="P26" s="66">
        <v>37688</v>
      </c>
      <c r="Q26" s="66">
        <v>40879</v>
      </c>
      <c r="R26" s="67">
        <v>-7.8059639423664997</v>
      </c>
      <c r="S26" s="66">
        <v>14.211547208660599</v>
      </c>
      <c r="T26" s="66">
        <v>14.0999525648866</v>
      </c>
      <c r="U26" s="68">
        <v>0.78523922930754397</v>
      </c>
      <c r="V26" s="35"/>
      <c r="W26" s="35"/>
    </row>
    <row r="27" spans="1:23" ht="12" thickBot="1">
      <c r="A27" s="49"/>
      <c r="B27" s="51" t="s">
        <v>25</v>
      </c>
      <c r="C27" s="52"/>
      <c r="D27" s="66">
        <v>276573.7488</v>
      </c>
      <c r="E27" s="66">
        <v>342464</v>
      </c>
      <c r="F27" s="67">
        <v>80.759948140534505</v>
      </c>
      <c r="G27" s="66">
        <v>249293.61350000001</v>
      </c>
      <c r="H27" s="67">
        <v>10.9429739964036</v>
      </c>
      <c r="I27" s="66">
        <v>76645.773499999996</v>
      </c>
      <c r="J27" s="67">
        <v>27.712598839387802</v>
      </c>
      <c r="K27" s="66">
        <v>63537.347800000003</v>
      </c>
      <c r="L27" s="67">
        <v>25.4869536800228</v>
      </c>
      <c r="M27" s="67">
        <v>0.20631055833904299</v>
      </c>
      <c r="N27" s="66">
        <v>1256925.5077</v>
      </c>
      <c r="O27" s="66">
        <v>72405366.945899993</v>
      </c>
      <c r="P27" s="66">
        <v>39973</v>
      </c>
      <c r="Q27" s="66">
        <v>42398</v>
      </c>
      <c r="R27" s="67">
        <v>-5.7196094155384696</v>
      </c>
      <c r="S27" s="66">
        <v>6.9190140544867802</v>
      </c>
      <c r="T27" s="66">
        <v>7.0151254328034298</v>
      </c>
      <c r="U27" s="68">
        <v>-1.3890906646493999</v>
      </c>
      <c r="V27" s="35"/>
      <c r="W27" s="35"/>
    </row>
    <row r="28" spans="1:23" ht="12" thickBot="1">
      <c r="A28" s="49"/>
      <c r="B28" s="51" t="s">
        <v>26</v>
      </c>
      <c r="C28" s="52"/>
      <c r="D28" s="66">
        <v>975967.87890000001</v>
      </c>
      <c r="E28" s="66">
        <v>1064131</v>
      </c>
      <c r="F28" s="67">
        <v>91.715012427981094</v>
      </c>
      <c r="G28" s="66">
        <v>748832.37849999999</v>
      </c>
      <c r="H28" s="67">
        <v>30.331955043794899</v>
      </c>
      <c r="I28" s="66">
        <v>40860.506699999998</v>
      </c>
      <c r="J28" s="67">
        <v>4.1866651130007799</v>
      </c>
      <c r="K28" s="66">
        <v>53987.360099999998</v>
      </c>
      <c r="L28" s="67">
        <v>7.2095386965161801</v>
      </c>
      <c r="M28" s="67">
        <v>-0.24314679168763401</v>
      </c>
      <c r="N28" s="66">
        <v>4627573.6516000004</v>
      </c>
      <c r="O28" s="66">
        <v>248565344.97209999</v>
      </c>
      <c r="P28" s="66">
        <v>48427</v>
      </c>
      <c r="Q28" s="66">
        <v>50635</v>
      </c>
      <c r="R28" s="67">
        <v>-4.3606201244198699</v>
      </c>
      <c r="S28" s="66">
        <v>20.153383007413201</v>
      </c>
      <c r="T28" s="66">
        <v>20.6446994746717</v>
      </c>
      <c r="U28" s="68">
        <v>-2.4378858233266398</v>
      </c>
      <c r="V28" s="35"/>
      <c r="W28" s="35"/>
    </row>
    <row r="29" spans="1:23" ht="12" thickBot="1">
      <c r="A29" s="49"/>
      <c r="B29" s="51" t="s">
        <v>27</v>
      </c>
      <c r="C29" s="52"/>
      <c r="D29" s="66">
        <v>648220.96440000006</v>
      </c>
      <c r="E29" s="66">
        <v>739350</v>
      </c>
      <c r="F29" s="67">
        <v>87.674438953134498</v>
      </c>
      <c r="G29" s="66">
        <v>527570.7487</v>
      </c>
      <c r="H29" s="67">
        <v>22.869011596510401</v>
      </c>
      <c r="I29" s="66">
        <v>81506.631800000003</v>
      </c>
      <c r="J29" s="67">
        <v>12.573896290972799</v>
      </c>
      <c r="K29" s="66">
        <v>115183.93339999999</v>
      </c>
      <c r="L29" s="67">
        <v>21.832888514730499</v>
      </c>
      <c r="M29" s="67">
        <v>-0.29237846465139</v>
      </c>
      <c r="N29" s="66">
        <v>2812382.0838000001</v>
      </c>
      <c r="O29" s="66">
        <v>176411478.24419999</v>
      </c>
      <c r="P29" s="66">
        <v>93205</v>
      </c>
      <c r="Q29" s="66">
        <v>94479</v>
      </c>
      <c r="R29" s="67">
        <v>-1.34844780321552</v>
      </c>
      <c r="S29" s="66">
        <v>6.9547874513169896</v>
      </c>
      <c r="T29" s="66">
        <v>6.9119665936345598</v>
      </c>
      <c r="U29" s="68">
        <v>0.61570332640885705</v>
      </c>
      <c r="V29" s="35"/>
      <c r="W29" s="35"/>
    </row>
    <row r="30" spans="1:23" ht="12" thickBot="1">
      <c r="A30" s="49"/>
      <c r="B30" s="51" t="s">
        <v>28</v>
      </c>
      <c r="C30" s="52"/>
      <c r="D30" s="66">
        <v>1347527.9728000001</v>
      </c>
      <c r="E30" s="66">
        <v>1317694</v>
      </c>
      <c r="F30" s="67">
        <v>102.26410477698199</v>
      </c>
      <c r="G30" s="66">
        <v>1105859.5532</v>
      </c>
      <c r="H30" s="67">
        <v>21.853445937206899</v>
      </c>
      <c r="I30" s="66">
        <v>172645.77009999999</v>
      </c>
      <c r="J30" s="67">
        <v>12.812036082728801</v>
      </c>
      <c r="K30" s="66">
        <v>183496.69089999999</v>
      </c>
      <c r="L30" s="67">
        <v>16.5931279762444</v>
      </c>
      <c r="M30" s="67">
        <v>-5.9134149759209997E-2</v>
      </c>
      <c r="N30" s="66">
        <v>6573720.3135000002</v>
      </c>
      <c r="O30" s="66">
        <v>325802402.19279999</v>
      </c>
      <c r="P30" s="66">
        <v>87143</v>
      </c>
      <c r="Q30" s="66">
        <v>94674</v>
      </c>
      <c r="R30" s="67">
        <v>-7.9546654836597197</v>
      </c>
      <c r="S30" s="66">
        <v>15.463410403589499</v>
      </c>
      <c r="T30" s="66">
        <v>16.2185597703699</v>
      </c>
      <c r="U30" s="68">
        <v>-4.8834593861979201</v>
      </c>
      <c r="V30" s="35"/>
      <c r="W30" s="35"/>
    </row>
    <row r="31" spans="1:23" ht="12" thickBot="1">
      <c r="A31" s="49"/>
      <c r="B31" s="51" t="s">
        <v>29</v>
      </c>
      <c r="C31" s="52"/>
      <c r="D31" s="66">
        <v>873644.31590000005</v>
      </c>
      <c r="E31" s="66">
        <v>772676</v>
      </c>
      <c r="F31" s="67">
        <v>113.06735499743699</v>
      </c>
      <c r="G31" s="66">
        <v>955899.52439999999</v>
      </c>
      <c r="H31" s="67">
        <v>-8.6050056936297707</v>
      </c>
      <c r="I31" s="66">
        <v>33942.2745</v>
      </c>
      <c r="J31" s="67">
        <v>3.8851365346587001</v>
      </c>
      <c r="K31" s="66">
        <v>30532.1754</v>
      </c>
      <c r="L31" s="67">
        <v>3.1940778942393999</v>
      </c>
      <c r="M31" s="67">
        <v>0.1116887039762</v>
      </c>
      <c r="N31" s="66">
        <v>4931039.4419</v>
      </c>
      <c r="O31" s="66">
        <v>263047012.3863</v>
      </c>
      <c r="P31" s="66">
        <v>32815</v>
      </c>
      <c r="Q31" s="66">
        <v>36838</v>
      </c>
      <c r="R31" s="67">
        <v>-10.9207883164124</v>
      </c>
      <c r="S31" s="66">
        <v>26.623322136218199</v>
      </c>
      <c r="T31" s="66">
        <v>28.419961512568499</v>
      </c>
      <c r="U31" s="68">
        <v>-6.7483665906074597</v>
      </c>
      <c r="V31" s="35"/>
      <c r="W31" s="35"/>
    </row>
    <row r="32" spans="1:23" ht="12" thickBot="1">
      <c r="A32" s="49"/>
      <c r="B32" s="51" t="s">
        <v>30</v>
      </c>
      <c r="C32" s="52"/>
      <c r="D32" s="66">
        <v>147977.44769999999</v>
      </c>
      <c r="E32" s="66">
        <v>159681</v>
      </c>
      <c r="F32" s="67">
        <v>92.670666954740994</v>
      </c>
      <c r="G32" s="66">
        <v>123289.2194</v>
      </c>
      <c r="H32" s="67">
        <v>20.024644831192798</v>
      </c>
      <c r="I32" s="66">
        <v>34046.893799999998</v>
      </c>
      <c r="J32" s="67">
        <v>23.0081639663258</v>
      </c>
      <c r="K32" s="66">
        <v>31423.120900000002</v>
      </c>
      <c r="L32" s="67">
        <v>25.4873224544076</v>
      </c>
      <c r="M32" s="67">
        <v>8.3498163926803995E-2</v>
      </c>
      <c r="N32" s="66">
        <v>673826.21880000003</v>
      </c>
      <c r="O32" s="66">
        <v>39993098.422399998</v>
      </c>
      <c r="P32" s="66">
        <v>28635</v>
      </c>
      <c r="Q32" s="66">
        <v>30044</v>
      </c>
      <c r="R32" s="67">
        <v>-4.6897883104779599</v>
      </c>
      <c r="S32" s="66">
        <v>5.1677125091671003</v>
      </c>
      <c r="T32" s="66">
        <v>5.1800714918120097</v>
      </c>
      <c r="U32" s="68">
        <v>-0.23915770513514301</v>
      </c>
      <c r="V32" s="35"/>
      <c r="W32" s="35"/>
    </row>
    <row r="33" spans="1:23" ht="12" thickBot="1">
      <c r="A33" s="49"/>
      <c r="B33" s="51" t="s">
        <v>31</v>
      </c>
      <c r="C33" s="52"/>
      <c r="D33" s="66">
        <v>45.641199999999998</v>
      </c>
      <c r="E33" s="69"/>
      <c r="F33" s="69"/>
      <c r="G33" s="66">
        <v>216.03569999999999</v>
      </c>
      <c r="H33" s="67">
        <v>-78.873306587753802</v>
      </c>
      <c r="I33" s="66">
        <v>8.8260000000000005</v>
      </c>
      <c r="J33" s="67">
        <v>19.337791293831</v>
      </c>
      <c r="K33" s="66">
        <v>40.087499999999999</v>
      </c>
      <c r="L33" s="67">
        <v>18.555960889797401</v>
      </c>
      <c r="M33" s="67">
        <v>-0.77983161833489201</v>
      </c>
      <c r="N33" s="66">
        <v>281.0265</v>
      </c>
      <c r="O33" s="66">
        <v>28472.5831</v>
      </c>
      <c r="P33" s="66">
        <v>9</v>
      </c>
      <c r="Q33" s="66">
        <v>9</v>
      </c>
      <c r="R33" s="67">
        <v>0</v>
      </c>
      <c r="S33" s="66">
        <v>5.0712444444444396</v>
      </c>
      <c r="T33" s="66">
        <v>7.8917666666666699</v>
      </c>
      <c r="U33" s="68">
        <v>-55.617950448279203</v>
      </c>
      <c r="V33" s="35"/>
      <c r="W33" s="35"/>
    </row>
    <row r="34" spans="1:23" ht="12" thickBot="1">
      <c r="A34" s="49"/>
      <c r="B34" s="51" t="s">
        <v>40</v>
      </c>
      <c r="C34" s="52"/>
      <c r="D34" s="69"/>
      <c r="E34" s="69"/>
      <c r="F34" s="69"/>
      <c r="G34" s="69"/>
      <c r="H34" s="69"/>
      <c r="I34" s="69"/>
      <c r="J34" s="69"/>
      <c r="K34" s="69"/>
      <c r="L34" s="69"/>
      <c r="M34" s="69"/>
      <c r="N34" s="69"/>
      <c r="O34" s="66">
        <v>25.9</v>
      </c>
      <c r="P34" s="69"/>
      <c r="Q34" s="69"/>
      <c r="R34" s="69"/>
      <c r="S34" s="69"/>
      <c r="T34" s="69"/>
      <c r="U34" s="70"/>
      <c r="V34" s="35"/>
      <c r="W34" s="35"/>
    </row>
    <row r="35" spans="1:23" ht="12" thickBot="1">
      <c r="A35" s="49"/>
      <c r="B35" s="51" t="s">
        <v>32</v>
      </c>
      <c r="C35" s="52"/>
      <c r="D35" s="66">
        <v>185023.26269999999</v>
      </c>
      <c r="E35" s="66">
        <v>217852</v>
      </c>
      <c r="F35" s="67">
        <v>84.930715669353503</v>
      </c>
      <c r="G35" s="66">
        <v>131275.84950000001</v>
      </c>
      <c r="H35" s="67">
        <v>40.942346520484698</v>
      </c>
      <c r="I35" s="66">
        <v>26913.8181</v>
      </c>
      <c r="J35" s="67">
        <v>14.5461806841222</v>
      </c>
      <c r="K35" s="66">
        <v>16456.528399999999</v>
      </c>
      <c r="L35" s="67">
        <v>12.535838436909099</v>
      </c>
      <c r="M35" s="67">
        <v>0.63544931505723901</v>
      </c>
      <c r="N35" s="66">
        <v>974095.87459999998</v>
      </c>
      <c r="O35" s="66">
        <v>41315033.156199999</v>
      </c>
      <c r="P35" s="66">
        <v>14124</v>
      </c>
      <c r="Q35" s="66">
        <v>15549</v>
      </c>
      <c r="R35" s="67">
        <v>-9.1645765000964694</v>
      </c>
      <c r="S35" s="66">
        <v>13.0999194774851</v>
      </c>
      <c r="T35" s="66">
        <v>13.284600694578399</v>
      </c>
      <c r="U35" s="68">
        <v>-1.4097889487848501</v>
      </c>
      <c r="V35" s="35"/>
      <c r="W35" s="35"/>
    </row>
    <row r="36" spans="1:23" ht="12" thickBot="1">
      <c r="A36" s="49"/>
      <c r="B36" s="51" t="s">
        <v>41</v>
      </c>
      <c r="C36" s="52"/>
      <c r="D36" s="69"/>
      <c r="E36" s="66">
        <v>830950</v>
      </c>
      <c r="F36" s="69"/>
      <c r="G36" s="66">
        <v>149286.29</v>
      </c>
      <c r="H36" s="69"/>
      <c r="I36" s="69"/>
      <c r="J36" s="69"/>
      <c r="K36" s="66">
        <v>6149.1624000000002</v>
      </c>
      <c r="L36" s="67">
        <v>4.1190402681987699</v>
      </c>
      <c r="M36" s="69"/>
      <c r="N36" s="69"/>
      <c r="O36" s="69"/>
      <c r="P36" s="69"/>
      <c r="Q36" s="69"/>
      <c r="R36" s="69"/>
      <c r="S36" s="69"/>
      <c r="T36" s="69"/>
      <c r="U36" s="70"/>
      <c r="V36" s="35"/>
      <c r="W36" s="35"/>
    </row>
    <row r="37" spans="1:23" ht="12" thickBot="1">
      <c r="A37" s="49"/>
      <c r="B37" s="51" t="s">
        <v>42</v>
      </c>
      <c r="C37" s="52"/>
      <c r="D37" s="69"/>
      <c r="E37" s="66">
        <v>374549</v>
      </c>
      <c r="F37" s="69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70"/>
      <c r="V37" s="35"/>
      <c r="W37" s="35"/>
    </row>
    <row r="38" spans="1:23" ht="12" thickBot="1">
      <c r="A38" s="49"/>
      <c r="B38" s="51" t="s">
        <v>43</v>
      </c>
      <c r="C38" s="52"/>
      <c r="D38" s="69"/>
      <c r="E38" s="66">
        <v>443754</v>
      </c>
      <c r="F38" s="69"/>
      <c r="G38" s="69"/>
      <c r="H38" s="69"/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70"/>
      <c r="V38" s="35"/>
      <c r="W38" s="35"/>
    </row>
    <row r="39" spans="1:23" ht="12" customHeight="1" thickBot="1">
      <c r="A39" s="49"/>
      <c r="B39" s="51" t="s">
        <v>33</v>
      </c>
      <c r="C39" s="52"/>
      <c r="D39" s="66">
        <v>490510.25569999998</v>
      </c>
      <c r="E39" s="66">
        <v>615775</v>
      </c>
      <c r="F39" s="67">
        <v>79.657383898339504</v>
      </c>
      <c r="G39" s="66">
        <v>611026.91</v>
      </c>
      <c r="H39" s="67">
        <v>-19.723624660000699</v>
      </c>
      <c r="I39" s="66">
        <v>26468.662</v>
      </c>
      <c r="J39" s="67">
        <v>5.3961485396930096</v>
      </c>
      <c r="K39" s="66">
        <v>35707.683400000002</v>
      </c>
      <c r="L39" s="67">
        <v>5.8438806565818799</v>
      </c>
      <c r="M39" s="67">
        <v>-0.258740431198065</v>
      </c>
      <c r="N39" s="66">
        <v>2773852.2275</v>
      </c>
      <c r="O39" s="66">
        <v>104723445.125</v>
      </c>
      <c r="P39" s="66">
        <v>666</v>
      </c>
      <c r="Q39" s="66">
        <v>775</v>
      </c>
      <c r="R39" s="67">
        <v>-14.064516129032301</v>
      </c>
      <c r="S39" s="66">
        <v>736.50188543543504</v>
      </c>
      <c r="T39" s="66">
        <v>758.52891212903205</v>
      </c>
      <c r="U39" s="68">
        <v>-2.9907631099374501</v>
      </c>
      <c r="V39" s="35"/>
      <c r="W39" s="35"/>
    </row>
    <row r="40" spans="1:23" ht="12" thickBot="1">
      <c r="A40" s="49"/>
      <c r="B40" s="51" t="s">
        <v>34</v>
      </c>
      <c r="C40" s="52"/>
      <c r="D40" s="66">
        <v>710351.93189999997</v>
      </c>
      <c r="E40" s="66">
        <v>940289</v>
      </c>
      <c r="F40" s="67">
        <v>75.546128041485105</v>
      </c>
      <c r="G40" s="66">
        <v>831840.60800000001</v>
      </c>
      <c r="H40" s="67">
        <v>-14.6048022820257</v>
      </c>
      <c r="I40" s="66">
        <v>36458.484900000003</v>
      </c>
      <c r="J40" s="67">
        <v>5.1324538250333704</v>
      </c>
      <c r="K40" s="66">
        <v>61895.031900000002</v>
      </c>
      <c r="L40" s="67">
        <v>7.4407321913286602</v>
      </c>
      <c r="M40" s="67">
        <v>-0.41096266080121402</v>
      </c>
      <c r="N40" s="66">
        <v>5124333.2078</v>
      </c>
      <c r="O40" s="66">
        <v>139434070.0968</v>
      </c>
      <c r="P40" s="66">
        <v>2740</v>
      </c>
      <c r="Q40" s="66">
        <v>3281</v>
      </c>
      <c r="R40" s="67">
        <v>-16.488875342883301</v>
      </c>
      <c r="S40" s="66">
        <v>259.25252989051103</v>
      </c>
      <c r="T40" s="66">
        <v>339.11106680889998</v>
      </c>
      <c r="U40" s="68">
        <v>-30.803378062353001</v>
      </c>
      <c r="V40" s="35"/>
      <c r="W40" s="35"/>
    </row>
    <row r="41" spans="1:23" ht="12" thickBot="1">
      <c r="A41" s="49"/>
      <c r="B41" s="51" t="s">
        <v>44</v>
      </c>
      <c r="C41" s="52"/>
      <c r="D41" s="69"/>
      <c r="E41" s="66">
        <v>433187</v>
      </c>
      <c r="F41" s="69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70"/>
      <c r="V41" s="35"/>
      <c r="W41" s="35"/>
    </row>
    <row r="42" spans="1:23" ht="12" thickBot="1">
      <c r="A42" s="49"/>
      <c r="B42" s="51" t="s">
        <v>45</v>
      </c>
      <c r="C42" s="52"/>
      <c r="D42" s="69"/>
      <c r="E42" s="66">
        <v>184895</v>
      </c>
      <c r="F42" s="69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70"/>
      <c r="V42" s="35"/>
      <c r="W42" s="35"/>
    </row>
    <row r="43" spans="1:23" ht="12" thickBot="1">
      <c r="A43" s="50"/>
      <c r="B43" s="51" t="s">
        <v>35</v>
      </c>
      <c r="C43" s="52"/>
      <c r="D43" s="71">
        <v>66939.936600000001</v>
      </c>
      <c r="E43" s="72"/>
      <c r="F43" s="72"/>
      <c r="G43" s="71">
        <v>58800.84</v>
      </c>
      <c r="H43" s="73">
        <v>13.841803280361299</v>
      </c>
      <c r="I43" s="71">
        <v>12016.243399999999</v>
      </c>
      <c r="J43" s="73">
        <v>17.950783956972</v>
      </c>
      <c r="K43" s="71">
        <v>4692.5554000000002</v>
      </c>
      <c r="L43" s="73">
        <v>7.9804223885237002</v>
      </c>
      <c r="M43" s="73">
        <v>1.5607035774154101</v>
      </c>
      <c r="N43" s="71">
        <v>198945.93350000001</v>
      </c>
      <c r="O43" s="71">
        <v>14169780.089299999</v>
      </c>
      <c r="P43" s="71">
        <v>60</v>
      </c>
      <c r="Q43" s="71">
        <v>69</v>
      </c>
      <c r="R43" s="73">
        <v>-13.0434782608696</v>
      </c>
      <c r="S43" s="71">
        <v>1115.66561</v>
      </c>
      <c r="T43" s="71">
        <v>726.48105217391299</v>
      </c>
      <c r="U43" s="74">
        <v>34.883620534479597</v>
      </c>
      <c r="V43" s="35"/>
      <c r="W43" s="35"/>
    </row>
  </sheetData>
  <mergeCells count="41">
    <mergeCell ref="A1:U4"/>
    <mergeCell ref="W1:W4"/>
    <mergeCell ref="B6:C6"/>
    <mergeCell ref="A7:C7"/>
    <mergeCell ref="A8:A43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36:C36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8:C38"/>
    <mergeCell ref="B39:C39"/>
    <mergeCell ref="B40:C40"/>
    <mergeCell ref="B41:C41"/>
    <mergeCell ref="B42:C42"/>
    <mergeCell ref="B43:C43"/>
    <mergeCell ref="B37:C37"/>
    <mergeCell ref="B23:C23"/>
    <mergeCell ref="B24:C24"/>
    <mergeCell ref="B19:C19"/>
    <mergeCell ref="B20:C20"/>
    <mergeCell ref="B21:C21"/>
    <mergeCell ref="B22:C22"/>
    <mergeCell ref="B18:C18"/>
  </mergeCells>
  <phoneticPr fontId="23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31"/>
  <sheetViews>
    <sheetView workbookViewId="0">
      <selection sqref="A1:H31"/>
    </sheetView>
  </sheetViews>
  <sheetFormatPr defaultRowHeight="13.5"/>
  <cols>
    <col min="1" max="1" width="3" style="28" bestFit="1" customWidth="1"/>
    <col min="2" max="2" width="5.125" style="30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>
      <c r="A1" s="31" t="s">
        <v>53</v>
      </c>
      <c r="B1" s="32" t="s">
        <v>36</v>
      </c>
      <c r="C1" s="31" t="s">
        <v>37</v>
      </c>
      <c r="D1" s="31" t="s">
        <v>38</v>
      </c>
      <c r="E1" s="31" t="s">
        <v>39</v>
      </c>
      <c r="F1" s="31" t="s">
        <v>46</v>
      </c>
      <c r="G1" s="31" t="s">
        <v>39</v>
      </c>
      <c r="H1" s="31" t="s">
        <v>47</v>
      </c>
    </row>
    <row r="2" spans="1:8" ht="14.25">
      <c r="A2" s="33">
        <v>1</v>
      </c>
      <c r="B2" s="34">
        <v>12</v>
      </c>
      <c r="C2" s="33">
        <v>58751</v>
      </c>
      <c r="D2" s="33">
        <v>664311.00700598303</v>
      </c>
      <c r="E2" s="33">
        <v>509185.81652734999</v>
      </c>
      <c r="F2" s="33">
        <v>155125.19047863199</v>
      </c>
      <c r="G2" s="33">
        <v>509185.81652734999</v>
      </c>
      <c r="H2" s="33">
        <v>0.233512901100004</v>
      </c>
    </row>
    <row r="3" spans="1:8" ht="14.25">
      <c r="A3" s="33">
        <v>2</v>
      </c>
      <c r="B3" s="34">
        <v>13</v>
      </c>
      <c r="C3" s="33">
        <v>13653.378000000001</v>
      </c>
      <c r="D3" s="33">
        <v>112017.25921164099</v>
      </c>
      <c r="E3" s="33">
        <v>86575.126269215601</v>
      </c>
      <c r="F3" s="33">
        <v>25442.132942424902</v>
      </c>
      <c r="G3" s="33">
        <v>86575.126269215601</v>
      </c>
      <c r="H3" s="33">
        <v>0.22712690099260199</v>
      </c>
    </row>
    <row r="4" spans="1:8" ht="14.25">
      <c r="A4" s="33">
        <v>3</v>
      </c>
      <c r="B4" s="34">
        <v>14</v>
      </c>
      <c r="C4" s="33">
        <v>126810</v>
      </c>
      <c r="D4" s="33">
        <v>181866.38511794899</v>
      </c>
      <c r="E4" s="33">
        <v>152272.04351282099</v>
      </c>
      <c r="F4" s="33">
        <v>29594.3416051282</v>
      </c>
      <c r="G4" s="33">
        <v>152272.04351282099</v>
      </c>
      <c r="H4" s="33">
        <v>0.162725737281988</v>
      </c>
    </row>
    <row r="5" spans="1:8" ht="14.25">
      <c r="A5" s="33">
        <v>4</v>
      </c>
      <c r="B5" s="34">
        <v>15</v>
      </c>
      <c r="C5" s="33">
        <v>3470</v>
      </c>
      <c r="D5" s="33">
        <v>47407.9285529915</v>
      </c>
      <c r="E5" s="33">
        <v>37805.180289743599</v>
      </c>
      <c r="F5" s="33">
        <v>9602.7482632478605</v>
      </c>
      <c r="G5" s="33">
        <v>37805.180289743599</v>
      </c>
      <c r="H5" s="33">
        <v>0.20255574449987099</v>
      </c>
    </row>
    <row r="6" spans="1:8" ht="14.25">
      <c r="A6" s="33">
        <v>5</v>
      </c>
      <c r="B6" s="34">
        <v>16</v>
      </c>
      <c r="C6" s="33">
        <v>3304</v>
      </c>
      <c r="D6" s="33">
        <v>240127.917042735</v>
      </c>
      <c r="E6" s="33">
        <v>227985.27968119699</v>
      </c>
      <c r="F6" s="33">
        <v>12142.6373615385</v>
      </c>
      <c r="G6" s="33">
        <v>227985.27968119699</v>
      </c>
      <c r="H6" s="33">
        <v>5.0567370554326099E-2</v>
      </c>
    </row>
    <row r="7" spans="1:8" ht="14.25">
      <c r="A7" s="33">
        <v>6</v>
      </c>
      <c r="B7" s="34">
        <v>17</v>
      </c>
      <c r="C7" s="33">
        <v>19589.189999999999</v>
      </c>
      <c r="D7" s="33">
        <v>327291.39142649597</v>
      </c>
      <c r="E7" s="33">
        <v>256273.152326496</v>
      </c>
      <c r="F7" s="33">
        <v>71018.239100000006</v>
      </c>
      <c r="G7" s="33">
        <v>256273.152326496</v>
      </c>
      <c r="H7" s="33">
        <v>0.21698780035267001</v>
      </c>
    </row>
    <row r="8" spans="1:8" ht="14.25">
      <c r="A8" s="33">
        <v>7</v>
      </c>
      <c r="B8" s="34">
        <v>18</v>
      </c>
      <c r="C8" s="33">
        <v>76387</v>
      </c>
      <c r="D8" s="33">
        <v>208451.76103504299</v>
      </c>
      <c r="E8" s="33">
        <v>169361.54344102601</v>
      </c>
      <c r="F8" s="33">
        <v>39090.2175940171</v>
      </c>
      <c r="G8" s="33">
        <v>169361.54344102601</v>
      </c>
      <c r="H8" s="33">
        <v>0.187526444487296</v>
      </c>
    </row>
    <row r="9" spans="1:8" ht="14.25">
      <c r="A9" s="33">
        <v>8</v>
      </c>
      <c r="B9" s="34">
        <v>19</v>
      </c>
      <c r="C9" s="33">
        <v>67188</v>
      </c>
      <c r="D9" s="33">
        <v>149450.20363247901</v>
      </c>
      <c r="E9" s="33">
        <v>125764.94064871799</v>
      </c>
      <c r="F9" s="33">
        <v>23685.262983760698</v>
      </c>
      <c r="G9" s="33">
        <v>125764.94064871799</v>
      </c>
      <c r="H9" s="33">
        <v>0.15848264109433</v>
      </c>
    </row>
    <row r="10" spans="1:8" ht="14.25">
      <c r="A10" s="33">
        <v>9</v>
      </c>
      <c r="B10" s="34">
        <v>21</v>
      </c>
      <c r="C10" s="33">
        <v>257482</v>
      </c>
      <c r="D10" s="33">
        <v>1076554.9968999999</v>
      </c>
      <c r="E10" s="33">
        <v>998159.04150000005</v>
      </c>
      <c r="F10" s="33">
        <v>78395.955400000006</v>
      </c>
      <c r="G10" s="33">
        <v>998159.04150000005</v>
      </c>
      <c r="H10" s="33">
        <v>7.2821133732828794E-2</v>
      </c>
    </row>
    <row r="11" spans="1:8" ht="14.25">
      <c r="A11" s="33">
        <v>10</v>
      </c>
      <c r="B11" s="34">
        <v>22</v>
      </c>
      <c r="C11" s="33">
        <v>43785.811999999998</v>
      </c>
      <c r="D11" s="33">
        <v>552734.59826324799</v>
      </c>
      <c r="E11" s="33">
        <v>523168.39935042697</v>
      </c>
      <c r="F11" s="33">
        <v>29566.198912820499</v>
      </c>
      <c r="G11" s="33">
        <v>523168.39935042697</v>
      </c>
      <c r="H11" s="33">
        <v>5.3490769359690403E-2</v>
      </c>
    </row>
    <row r="12" spans="1:8" ht="14.25">
      <c r="A12" s="33">
        <v>11</v>
      </c>
      <c r="B12" s="34">
        <v>23</v>
      </c>
      <c r="C12" s="33">
        <v>299124.63799999998</v>
      </c>
      <c r="D12" s="33">
        <v>2261919.77315812</v>
      </c>
      <c r="E12" s="33">
        <v>1953344.5126606801</v>
      </c>
      <c r="F12" s="33">
        <v>308575.26049743599</v>
      </c>
      <c r="G12" s="33">
        <v>1953344.5126606801</v>
      </c>
      <c r="H12" s="33">
        <v>0.136421841375302</v>
      </c>
    </row>
    <row r="13" spans="1:8" ht="14.25">
      <c r="A13" s="33">
        <v>12</v>
      </c>
      <c r="B13" s="34">
        <v>24</v>
      </c>
      <c r="C13" s="33">
        <v>28351.374</v>
      </c>
      <c r="D13" s="33">
        <v>693314.13990769198</v>
      </c>
      <c r="E13" s="33">
        <v>626542.97174444399</v>
      </c>
      <c r="F13" s="33">
        <v>66771.168163247901</v>
      </c>
      <c r="G13" s="33">
        <v>626542.97174444399</v>
      </c>
      <c r="H13" s="33">
        <v>9.6307235522612805E-2</v>
      </c>
    </row>
    <row r="14" spans="1:8" ht="14.25">
      <c r="A14" s="33">
        <v>13</v>
      </c>
      <c r="B14" s="34">
        <v>25</v>
      </c>
      <c r="C14" s="33">
        <v>80036</v>
      </c>
      <c r="D14" s="33">
        <v>1044355.6117</v>
      </c>
      <c r="E14" s="33">
        <v>963276.81810000003</v>
      </c>
      <c r="F14" s="33">
        <v>81078.793600000005</v>
      </c>
      <c r="G14" s="33">
        <v>963276.81810000003</v>
      </c>
      <c r="H14" s="33">
        <v>7.7635235250969797E-2</v>
      </c>
    </row>
    <row r="15" spans="1:8" ht="14.25">
      <c r="A15" s="33">
        <v>14</v>
      </c>
      <c r="B15" s="34">
        <v>26</v>
      </c>
      <c r="C15" s="33">
        <v>69048</v>
      </c>
      <c r="D15" s="33">
        <v>408210.90624854399</v>
      </c>
      <c r="E15" s="33">
        <v>351115.71568640799</v>
      </c>
      <c r="F15" s="33">
        <v>57095.190562135998</v>
      </c>
      <c r="G15" s="33">
        <v>351115.71568640799</v>
      </c>
      <c r="H15" s="33">
        <v>0.13986689157043999</v>
      </c>
    </row>
    <row r="16" spans="1:8" ht="14.25">
      <c r="A16" s="33">
        <v>15</v>
      </c>
      <c r="B16" s="34">
        <v>27</v>
      </c>
      <c r="C16" s="33">
        <v>209586.41800000001</v>
      </c>
      <c r="D16" s="33">
        <v>1392632.5597318599</v>
      </c>
      <c r="E16" s="33">
        <v>1209414.4748070801</v>
      </c>
      <c r="F16" s="33">
        <v>183218.08492477899</v>
      </c>
      <c r="G16" s="33">
        <v>1209414.4748070801</v>
      </c>
      <c r="H16" s="33">
        <v>0.13156240218888501</v>
      </c>
    </row>
    <row r="17" spans="1:8" ht="14.25">
      <c r="A17" s="33">
        <v>16</v>
      </c>
      <c r="B17" s="34">
        <v>29</v>
      </c>
      <c r="C17" s="33">
        <v>230821</v>
      </c>
      <c r="D17" s="33">
        <v>2803197.3136974401</v>
      </c>
      <c r="E17" s="33">
        <v>2526467.3006453002</v>
      </c>
      <c r="F17" s="33">
        <v>276730.01305213699</v>
      </c>
      <c r="G17" s="33">
        <v>2526467.3006453002</v>
      </c>
      <c r="H17" s="33">
        <v>9.8719420035091293E-2</v>
      </c>
    </row>
    <row r="18" spans="1:8" ht="14.25">
      <c r="A18" s="33">
        <v>17</v>
      </c>
      <c r="B18" s="34">
        <v>31</v>
      </c>
      <c r="C18" s="33">
        <v>58636.192999999999</v>
      </c>
      <c r="D18" s="33">
        <v>380605.228605385</v>
      </c>
      <c r="E18" s="33">
        <v>318007.04849047301</v>
      </c>
      <c r="F18" s="33">
        <v>62598.180114912197</v>
      </c>
      <c r="G18" s="33">
        <v>318007.04849047301</v>
      </c>
      <c r="H18" s="33">
        <v>0.16447010027761499</v>
      </c>
    </row>
    <row r="19" spans="1:8" ht="14.25">
      <c r="A19" s="33">
        <v>18</v>
      </c>
      <c r="B19" s="34">
        <v>32</v>
      </c>
      <c r="C19" s="33">
        <v>15361.91</v>
      </c>
      <c r="D19" s="33">
        <v>276351.72125071503</v>
      </c>
      <c r="E19" s="33">
        <v>257181.558902149</v>
      </c>
      <c r="F19" s="33">
        <v>19170.162348565402</v>
      </c>
      <c r="G19" s="33">
        <v>257181.558902149</v>
      </c>
      <c r="H19" s="33">
        <v>6.9368709779714696E-2</v>
      </c>
    </row>
    <row r="20" spans="1:8" ht="14.25">
      <c r="A20" s="33">
        <v>19</v>
      </c>
      <c r="B20" s="34">
        <v>33</v>
      </c>
      <c r="C20" s="33">
        <v>40573.040999999997</v>
      </c>
      <c r="D20" s="33">
        <v>535604.770746683</v>
      </c>
      <c r="E20" s="33">
        <v>421205.99899800599</v>
      </c>
      <c r="F20" s="33">
        <v>114398.771748678</v>
      </c>
      <c r="G20" s="33">
        <v>421205.99899800599</v>
      </c>
      <c r="H20" s="33">
        <v>0.213588037293236</v>
      </c>
    </row>
    <row r="21" spans="1:8" ht="14.25">
      <c r="A21" s="33">
        <v>20</v>
      </c>
      <c r="B21" s="34">
        <v>34</v>
      </c>
      <c r="C21" s="33">
        <v>55212.4</v>
      </c>
      <c r="D21" s="33">
        <v>276573.70353982301</v>
      </c>
      <c r="E21" s="33">
        <v>199927.98314294801</v>
      </c>
      <c r="F21" s="33">
        <v>76645.720396874502</v>
      </c>
      <c r="G21" s="33">
        <v>199927.98314294801</v>
      </c>
      <c r="H21" s="33">
        <v>0.27712584174091098</v>
      </c>
    </row>
    <row r="22" spans="1:8" ht="14.25">
      <c r="A22" s="33">
        <v>21</v>
      </c>
      <c r="B22" s="34">
        <v>35</v>
      </c>
      <c r="C22" s="33">
        <v>37977.832000000002</v>
      </c>
      <c r="D22" s="33">
        <v>975967.87708146102</v>
      </c>
      <c r="E22" s="33">
        <v>935107.365324007</v>
      </c>
      <c r="F22" s="33">
        <v>40860.511757454697</v>
      </c>
      <c r="G22" s="33">
        <v>935107.365324007</v>
      </c>
      <c r="H22" s="33">
        <v>4.1866656390007501E-2</v>
      </c>
    </row>
    <row r="23" spans="1:8" ht="14.25">
      <c r="A23" s="33">
        <v>22</v>
      </c>
      <c r="B23" s="34">
        <v>36</v>
      </c>
      <c r="C23" s="33">
        <v>115207.057</v>
      </c>
      <c r="D23" s="33">
        <v>648220.96634690301</v>
      </c>
      <c r="E23" s="33">
        <v>566714.33530849498</v>
      </c>
      <c r="F23" s="33">
        <v>81506.631038407999</v>
      </c>
      <c r="G23" s="33">
        <v>566714.33530849498</v>
      </c>
      <c r="H23" s="33">
        <v>0.12573896135718099</v>
      </c>
    </row>
    <row r="24" spans="1:8" ht="14.25">
      <c r="A24" s="33">
        <v>23</v>
      </c>
      <c r="B24" s="34">
        <v>37</v>
      </c>
      <c r="C24" s="33">
        <v>161048.45600000001</v>
      </c>
      <c r="D24" s="33">
        <v>1347527.9510566399</v>
      </c>
      <c r="E24" s="33">
        <v>1174882.2203482499</v>
      </c>
      <c r="F24" s="33">
        <v>172645.73070838299</v>
      </c>
      <c r="G24" s="33">
        <v>1174882.2203482499</v>
      </c>
      <c r="H24" s="33">
        <v>0.12812033366210099</v>
      </c>
    </row>
    <row r="25" spans="1:8" ht="14.25">
      <c r="A25" s="33">
        <v>24</v>
      </c>
      <c r="B25" s="34">
        <v>38</v>
      </c>
      <c r="C25" s="33">
        <v>188426.37</v>
      </c>
      <c r="D25" s="33">
        <v>873644.27294513304</v>
      </c>
      <c r="E25" s="33">
        <v>839702.01551061904</v>
      </c>
      <c r="F25" s="33">
        <v>33942.257434513303</v>
      </c>
      <c r="G25" s="33">
        <v>839702.01551061904</v>
      </c>
      <c r="H25" s="33">
        <v>3.8851347723130897E-2</v>
      </c>
    </row>
    <row r="26" spans="1:8" ht="14.25">
      <c r="A26" s="33">
        <v>25</v>
      </c>
      <c r="B26" s="34">
        <v>39</v>
      </c>
      <c r="C26" s="33">
        <v>84659.638999999996</v>
      </c>
      <c r="D26" s="33">
        <v>147977.33429009901</v>
      </c>
      <c r="E26" s="33">
        <v>113930.56860107199</v>
      </c>
      <c r="F26" s="33">
        <v>34046.765689026899</v>
      </c>
      <c r="G26" s="33">
        <v>113930.56860107199</v>
      </c>
      <c r="H26" s="33">
        <v>0.23008095025066899</v>
      </c>
    </row>
    <row r="27" spans="1:8" ht="14.25">
      <c r="A27" s="33">
        <v>26</v>
      </c>
      <c r="B27" s="34">
        <v>40</v>
      </c>
      <c r="C27" s="33">
        <v>12</v>
      </c>
      <c r="D27" s="33">
        <v>45.641100000000002</v>
      </c>
      <c r="E27" s="33">
        <v>36.815199999999997</v>
      </c>
      <c r="F27" s="33">
        <v>8.8259000000000007</v>
      </c>
      <c r="G27" s="33">
        <v>36.815199999999997</v>
      </c>
      <c r="H27" s="33">
        <v>0.19337614562313399</v>
      </c>
    </row>
    <row r="28" spans="1:8" ht="14.25">
      <c r="A28" s="33">
        <v>27</v>
      </c>
      <c r="B28" s="34">
        <v>42</v>
      </c>
      <c r="C28" s="33">
        <v>11349.865</v>
      </c>
      <c r="D28" s="33">
        <v>185023.26240000001</v>
      </c>
      <c r="E28" s="33">
        <v>158109.4418</v>
      </c>
      <c r="F28" s="33">
        <v>26913.820599999999</v>
      </c>
      <c r="G28" s="33">
        <v>158109.4418</v>
      </c>
      <c r="H28" s="33">
        <v>0.14546182058889001</v>
      </c>
    </row>
    <row r="29" spans="1:8" ht="14.25">
      <c r="A29" s="33">
        <v>28</v>
      </c>
      <c r="B29" s="34">
        <v>75</v>
      </c>
      <c r="C29" s="33">
        <v>692</v>
      </c>
      <c r="D29" s="33">
        <v>490510.25641025603</v>
      </c>
      <c r="E29" s="33">
        <v>464041.59572649602</v>
      </c>
      <c r="F29" s="33">
        <v>26468.6606837607</v>
      </c>
      <c r="G29" s="33">
        <v>464041.59572649602</v>
      </c>
      <c r="H29" s="33">
        <v>5.3961482635385798E-2</v>
      </c>
    </row>
    <row r="30" spans="1:8" ht="14.25">
      <c r="A30" s="33">
        <v>29</v>
      </c>
      <c r="B30" s="34">
        <v>76</v>
      </c>
      <c r="C30" s="33">
        <v>2932</v>
      </c>
      <c r="D30" s="33">
        <v>710351.92111794895</v>
      </c>
      <c r="E30" s="33">
        <v>673893.46269059798</v>
      </c>
      <c r="F30" s="33">
        <v>36458.458427350401</v>
      </c>
      <c r="G30" s="33">
        <v>673893.46269059798</v>
      </c>
      <c r="H30" s="33">
        <v>5.1324501762411302E-2</v>
      </c>
    </row>
    <row r="31" spans="1:8" ht="14.25">
      <c r="A31" s="33">
        <v>30</v>
      </c>
      <c r="B31" s="34">
        <v>99</v>
      </c>
      <c r="C31" s="33">
        <v>65</v>
      </c>
      <c r="D31" s="33">
        <v>66939.936842901399</v>
      </c>
      <c r="E31" s="33">
        <v>54923.692837153001</v>
      </c>
      <c r="F31" s="33">
        <v>12016.2440057484</v>
      </c>
      <c r="G31" s="33">
        <v>54923.692837153001</v>
      </c>
      <c r="H31" s="33">
        <v>0.17950784796748201</v>
      </c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admin</cp:lastModifiedBy>
  <dcterms:created xsi:type="dcterms:W3CDTF">2013-06-21T00:28:37Z</dcterms:created>
  <dcterms:modified xsi:type="dcterms:W3CDTF">2013-10-05T02:21:40Z</dcterms:modified>
</cp:coreProperties>
</file>