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105" windowWidth="20415" windowHeight="7770"/>
  </bookViews>
  <sheets>
    <sheet name="RMS-RA数据核对" sheetId="2" r:id="rId1"/>
    <sheet name="RA" sheetId="3" r:id="rId2"/>
    <sheet name="RMS" sheetId="4" r:id="rId3"/>
  </sheets>
  <calcPr calcId="125725" refMode="R1C1"/>
</workbook>
</file>

<file path=xl/calcChain.xml><?xml version="1.0" encoding="utf-8"?>
<calcChain xmlns="http://schemas.openxmlformats.org/spreadsheetml/2006/main">
  <c r="E4" i="2"/>
  <c r="F4"/>
  <c r="J4"/>
  <c r="E5"/>
  <c r="F5"/>
  <c r="J5"/>
  <c r="E6"/>
  <c r="F6"/>
  <c r="J6"/>
  <c r="E7"/>
  <c r="F7"/>
  <c r="J7"/>
  <c r="E8"/>
  <c r="F8"/>
  <c r="J8"/>
  <c r="E9"/>
  <c r="F9"/>
  <c r="J9"/>
  <c r="E10"/>
  <c r="F10"/>
  <c r="J10"/>
  <c r="E11"/>
  <c r="F11"/>
  <c r="J11"/>
  <c r="E12"/>
  <c r="F12"/>
  <c r="J12"/>
  <c r="E13"/>
  <c r="F13"/>
  <c r="J13"/>
  <c r="E14"/>
  <c r="F14"/>
  <c r="J14"/>
  <c r="E15"/>
  <c r="F15"/>
  <c r="J15"/>
  <c r="E16"/>
  <c r="F16"/>
  <c r="J16"/>
  <c r="E17"/>
  <c r="F17"/>
  <c r="J17"/>
  <c r="E18"/>
  <c r="F18"/>
  <c r="J18"/>
  <c r="E19"/>
  <c r="F19"/>
  <c r="J19"/>
  <c r="E20"/>
  <c r="F20"/>
  <c r="J20"/>
  <c r="E21"/>
  <c r="F21"/>
  <c r="J21"/>
  <c r="E22"/>
  <c r="F22"/>
  <c r="J22"/>
  <c r="E23"/>
  <c r="F23"/>
  <c r="J23"/>
  <c r="E24"/>
  <c r="F24"/>
  <c r="J24"/>
  <c r="E25"/>
  <c r="F25"/>
  <c r="J25"/>
  <c r="E26"/>
  <c r="F26"/>
  <c r="J26"/>
  <c r="E27"/>
  <c r="F27"/>
  <c r="J27"/>
  <c r="E28"/>
  <c r="F28"/>
  <c r="J28"/>
  <c r="E29"/>
  <c r="F29"/>
  <c r="J29"/>
  <c r="E30"/>
  <c r="F30"/>
  <c r="E31"/>
  <c r="F31"/>
  <c r="J31"/>
  <c r="E32"/>
  <c r="K32" s="1"/>
  <c r="F32"/>
  <c r="E33"/>
  <c r="K33" s="1"/>
  <c r="F33"/>
  <c r="E34"/>
  <c r="K34" s="1"/>
  <c r="F34"/>
  <c r="E35"/>
  <c r="F35"/>
  <c r="J35"/>
  <c r="E36"/>
  <c r="F36"/>
  <c r="J36"/>
  <c r="E37"/>
  <c r="K37" s="1"/>
  <c r="F37"/>
  <c r="E38"/>
  <c r="K38" s="1"/>
  <c r="F38"/>
  <c r="E39"/>
  <c r="F39"/>
  <c r="J39"/>
  <c r="E3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1"/>
  <c r="I35"/>
  <c r="I36"/>
  <c r="I39"/>
  <c r="A4"/>
  <c r="H30"/>
  <c r="H31"/>
  <c r="H32"/>
  <c r="H33"/>
  <c r="H34"/>
  <c r="H35"/>
  <c r="H36"/>
  <c r="H37"/>
  <c r="H38"/>
  <c r="H39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I3" l="1"/>
  <c r="K30"/>
  <c r="K5"/>
  <c r="K7"/>
  <c r="K39"/>
  <c r="G19"/>
  <c r="L19" s="1"/>
  <c r="G11"/>
  <c r="G38"/>
  <c r="L38" s="1"/>
  <c r="G7"/>
  <c r="G5"/>
  <c r="L5" s="1"/>
  <c r="K36"/>
  <c r="K28"/>
  <c r="K26"/>
  <c r="K24"/>
  <c r="K22"/>
  <c r="K20"/>
  <c r="K18"/>
  <c r="K16"/>
  <c r="K14"/>
  <c r="K12"/>
  <c r="K10"/>
  <c r="K8"/>
  <c r="K6"/>
  <c r="K4"/>
  <c r="G39"/>
  <c r="L39" s="1"/>
  <c r="K23"/>
  <c r="K21"/>
  <c r="G27"/>
  <c r="L27" s="1"/>
  <c r="G23"/>
  <c r="L23" s="1"/>
  <c r="G21"/>
  <c r="L21" s="1"/>
  <c r="G18"/>
  <c r="L18" s="1"/>
  <c r="K29"/>
  <c r="K15"/>
  <c r="K13"/>
  <c r="G32"/>
  <c r="L32" s="1"/>
  <c r="G29"/>
  <c r="L29" s="1"/>
  <c r="G26"/>
  <c r="L26" s="1"/>
  <c r="G15"/>
  <c r="L15" s="1"/>
  <c r="G13"/>
  <c r="L13" s="1"/>
  <c r="G10"/>
  <c r="L10" s="1"/>
  <c r="G4"/>
  <c r="L4" s="1"/>
  <c r="K35"/>
  <c r="K31"/>
  <c r="K27"/>
  <c r="K25"/>
  <c r="K19"/>
  <c r="K17"/>
  <c r="K11"/>
  <c r="K9"/>
  <c r="G34"/>
  <c r="L34" s="1"/>
  <c r="G33"/>
  <c r="L33" s="1"/>
  <c r="G31"/>
  <c r="L31" s="1"/>
  <c r="G30"/>
  <c r="L30" s="1"/>
  <c r="G25"/>
  <c r="L25" s="1"/>
  <c r="G22"/>
  <c r="L22" s="1"/>
  <c r="G17"/>
  <c r="L17" s="1"/>
  <c r="G14"/>
  <c r="L14" s="1"/>
  <c r="G9"/>
  <c r="L9" s="1"/>
  <c r="G6"/>
  <c r="L6" s="1"/>
  <c r="G37"/>
  <c r="L37" s="1"/>
  <c r="G35"/>
  <c r="L35" s="1"/>
  <c r="G28"/>
  <c r="L28" s="1"/>
  <c r="G24"/>
  <c r="L24" s="1"/>
  <c r="G20"/>
  <c r="L20" s="1"/>
  <c r="G16"/>
  <c r="L16" s="1"/>
  <c r="G12"/>
  <c r="L12" s="1"/>
  <c r="L11"/>
  <c r="G8"/>
  <c r="L8" s="1"/>
  <c r="L7"/>
  <c r="J3"/>
  <c r="G3"/>
  <c r="G36"/>
  <c r="L36" s="1"/>
  <c r="K3"/>
  <c r="L3" l="1"/>
</calcChain>
</file>

<file path=xl/sharedStrings.xml><?xml version="1.0" encoding="utf-8"?>
<sst xmlns="http://schemas.openxmlformats.org/spreadsheetml/2006/main" count="114" uniqueCount="71">
  <si>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</si>
  <si>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</si>
  <si>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</si>
  <si>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</si>
  <si>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</si>
  <si>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</si>
  <si>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</si>
  <si>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</si>
  <si>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</si>
  <si>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</si>
  <si>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</si>
  <si>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</si>
  <si>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</si>
  <si>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</si>
  <si>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</si>
  <si>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</si>
  <si>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</si>
  <si>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</si>
  <si>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</si>
  <si>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</si>
  <si>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</si>
  <si>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</si>
  <si>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</si>
  <si>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</si>
  <si>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</si>
  <si>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</si>
  <si>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</si>
  <si>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</si>
  <si>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</si>
  <si>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</si>
  <si>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</si>
  <si>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</si>
  <si>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</si>
  <si>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</si>
  <si>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</si>
  <si>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</si>
  <si>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DEPT</t>
  </si>
  <si>
    <t>QTY</t>
  </si>
  <si>
    <t>AMT</t>
  </si>
  <si>
    <t>COST</t>
  </si>
  <si>
    <t>41-周转筐</t>
  </si>
  <si>
    <t>71-黑电</t>
  </si>
  <si>
    <t>72-空调</t>
  </si>
  <si>
    <t>73-冰箱</t>
  </si>
  <si>
    <t>77-洗衣机</t>
  </si>
  <si>
    <t>78-厨卫</t>
  </si>
  <si>
    <t>PROFIT</t>
  </si>
  <si>
    <t>PROFIT_RATE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</si>
  <si>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</si>
  <si>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</si>
  <si>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</si>
  <si>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</si>
  <si>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</si>
  <si>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 xml:space="preserve">   </t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</si>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</sst>
</file>

<file path=xl/styles.xml><?xml version="1.0" encoding="utf-8"?>
<styleSheet xmlns="http://schemas.openxmlformats.org/spreadsheetml/2006/main">
  <numFmts count="2">
    <numFmt numFmtId="176" formatCode="#,##0.00&quot;%&quot;"/>
    <numFmt numFmtId="177" formatCode="0.00_ "/>
  </numFmts>
  <fonts count="3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8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5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8" fillId="0" borderId="0"/>
    <xf numFmtId="0" fontId="29" fillId="0" borderId="0"/>
    <xf numFmtId="0" fontId="29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1" fillId="0" borderId="0"/>
  </cellStyleXfs>
  <cellXfs count="73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33" fillId="0" borderId="0" xfId="0" applyNumberFormat="1" applyFont="1" applyAlignment="1"/>
    <xf numFmtId="1" fontId="33" fillId="0" borderId="0" xfId="0" applyNumberFormat="1" applyFont="1" applyAlignment="1"/>
    <xf numFmtId="0" fontId="20" fillId="0" borderId="0" xfId="0" applyFont="1">
      <alignment vertical="center"/>
    </xf>
    <xf numFmtId="0" fontId="26" fillId="0" borderId="0" xfId="0" applyFont="1" applyAlignment="1">
      <alignment horizontal="left" wrapText="1"/>
    </xf>
    <xf numFmtId="0" fontId="27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</cellXfs>
  <cellStyles count="53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10" xfId="52"/>
    <cellStyle name="常规 2" xfId="44"/>
    <cellStyle name="常规 3" xfId="45"/>
    <cellStyle name="常规 4" xfId="47"/>
    <cellStyle name="常规 5" xfId="46"/>
    <cellStyle name="常规 6" xfId="48"/>
    <cellStyle name="常规 7" xfId="49"/>
    <cellStyle name="常规 8" xfId="50"/>
    <cellStyle name="常规 9" xfId="51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1" Type="http://schemas.openxmlformats.org/officeDocument/2006/relationships/hyperlink" Target="cid:97a5ff112" TargetMode="External"/><Relationship Id="rId42" Type="http://schemas.openxmlformats.org/officeDocument/2006/relationships/image" Target="cid:c0d5d5a813" TargetMode="External"/><Relationship Id="rId47" Type="http://schemas.openxmlformats.org/officeDocument/2006/relationships/hyperlink" Target="cid:d0b588612" TargetMode="External"/><Relationship Id="rId63" Type="http://schemas.openxmlformats.org/officeDocument/2006/relationships/hyperlink" Target="cid:38d18ad2" TargetMode="External"/><Relationship Id="rId68" Type="http://schemas.openxmlformats.org/officeDocument/2006/relationships/image" Target="cid:392276913" TargetMode="External"/><Relationship Id="rId84" Type="http://schemas.openxmlformats.org/officeDocument/2006/relationships/image" Target="cid:2deb17eb13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33" Type="http://schemas.openxmlformats.org/officeDocument/2006/relationships/hyperlink" Target="cid:c8af4ef42" TargetMode="External"/><Relationship Id="rId138" Type="http://schemas.openxmlformats.org/officeDocument/2006/relationships/image" Target="cid:dc21cebf13" TargetMode="External"/><Relationship Id="rId154" Type="http://schemas.openxmlformats.org/officeDocument/2006/relationships/image" Target="cid:ed79471e13" TargetMode="External"/><Relationship Id="rId159" Type="http://schemas.openxmlformats.org/officeDocument/2006/relationships/hyperlink" Target="cid:241931c2" TargetMode="External"/><Relationship Id="rId175" Type="http://schemas.openxmlformats.org/officeDocument/2006/relationships/hyperlink" Target="cid:2a30eb842" TargetMode="External"/><Relationship Id="rId170" Type="http://schemas.openxmlformats.org/officeDocument/2006/relationships/image" Target="cid:1600d1f413" TargetMode="External"/><Relationship Id="rId191" Type="http://schemas.openxmlformats.org/officeDocument/2006/relationships/hyperlink" Target="cid:671668a42" TargetMode="External"/><Relationship Id="rId196" Type="http://schemas.openxmlformats.org/officeDocument/2006/relationships/image" Target="cid:9571363a13" TargetMode="External"/><Relationship Id="rId16" Type="http://schemas.openxmlformats.org/officeDocument/2006/relationships/image" Target="cid:7dde59d613" TargetMode="External"/><Relationship Id="rId107" Type="http://schemas.openxmlformats.org/officeDocument/2006/relationships/hyperlink" Target="cid:847633e82" TargetMode="External"/><Relationship Id="rId11" Type="http://schemas.openxmlformats.org/officeDocument/2006/relationships/hyperlink" Target="cid:78be76a62" TargetMode="External"/><Relationship Id="rId32" Type="http://schemas.openxmlformats.org/officeDocument/2006/relationships/image" Target="cid:a711f73213" TargetMode="External"/><Relationship Id="rId37" Type="http://schemas.openxmlformats.org/officeDocument/2006/relationships/hyperlink" Target="cid:bbb631c12" TargetMode="External"/><Relationship Id="rId53" Type="http://schemas.openxmlformats.org/officeDocument/2006/relationships/hyperlink" Target="cid:e1e57af62" TargetMode="External"/><Relationship Id="rId58" Type="http://schemas.openxmlformats.org/officeDocument/2006/relationships/image" Target="cid:eca83a0c13" TargetMode="External"/><Relationship Id="rId74" Type="http://schemas.openxmlformats.org/officeDocument/2006/relationships/image" Target="cid:1338c59c13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23" Type="http://schemas.openxmlformats.org/officeDocument/2006/relationships/hyperlink" Target="cid:b896ad462" TargetMode="External"/><Relationship Id="rId128" Type="http://schemas.openxmlformats.org/officeDocument/2006/relationships/image" Target="cid:b8b36ae913" TargetMode="External"/><Relationship Id="rId144" Type="http://schemas.openxmlformats.org/officeDocument/2006/relationships/image" Target="cid:e2636a6713" TargetMode="External"/><Relationship Id="rId149" Type="http://schemas.openxmlformats.org/officeDocument/2006/relationships/hyperlink" Target="cid:ea1527af2" TargetMode="External"/><Relationship Id="rId5" Type="http://schemas.openxmlformats.org/officeDocument/2006/relationships/hyperlink" Target="cid:738f7e472" TargetMode="External"/><Relationship Id="rId90" Type="http://schemas.openxmlformats.org/officeDocument/2006/relationships/image" Target="cid:3c6fa8b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165" Type="http://schemas.openxmlformats.org/officeDocument/2006/relationships/hyperlink" Target="cid:a9baa6a2" TargetMode="External"/><Relationship Id="rId181" Type="http://schemas.openxmlformats.org/officeDocument/2006/relationships/hyperlink" Target="cid:482d44f62" TargetMode="External"/><Relationship Id="rId186" Type="http://schemas.openxmlformats.org/officeDocument/2006/relationships/image" Target="cid:531d4e0813" TargetMode="External"/><Relationship Id="rId22" Type="http://schemas.openxmlformats.org/officeDocument/2006/relationships/image" Target="cid:97a5ff3513" TargetMode="External"/><Relationship Id="rId27" Type="http://schemas.openxmlformats.org/officeDocument/2006/relationships/hyperlink" Target="cid:9cc12f202" TargetMode="External"/><Relationship Id="rId43" Type="http://schemas.openxmlformats.org/officeDocument/2006/relationships/hyperlink" Target="cid:c5fc19282" TargetMode="External"/><Relationship Id="rId48" Type="http://schemas.openxmlformats.org/officeDocument/2006/relationships/image" Target="cid:d0b5888713" TargetMode="External"/><Relationship Id="rId64" Type="http://schemas.openxmlformats.org/officeDocument/2006/relationships/image" Target="cid:38d18d213" TargetMode="External"/><Relationship Id="rId69" Type="http://schemas.openxmlformats.org/officeDocument/2006/relationships/hyperlink" Target="cid:e0ef2af2" TargetMode="External"/><Relationship Id="rId113" Type="http://schemas.openxmlformats.org/officeDocument/2006/relationships/hyperlink" Target="cid:93d06cfe2" TargetMode="External"/><Relationship Id="rId118" Type="http://schemas.openxmlformats.org/officeDocument/2006/relationships/image" Target="cid:9ef219cb13" TargetMode="External"/><Relationship Id="rId134" Type="http://schemas.openxmlformats.org/officeDocument/2006/relationships/image" Target="cid:c8af4f1913" TargetMode="External"/><Relationship Id="rId139" Type="http://schemas.openxmlformats.org/officeDocument/2006/relationships/hyperlink" Target="cid:dc24c3602" TargetMode="External"/><Relationship Id="rId80" Type="http://schemas.openxmlformats.org/officeDocument/2006/relationships/image" Target="cid:27d58f7c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55" Type="http://schemas.openxmlformats.org/officeDocument/2006/relationships/hyperlink" Target="cid:f09b1ba62" TargetMode="External"/><Relationship Id="rId171" Type="http://schemas.openxmlformats.org/officeDocument/2006/relationships/hyperlink" Target="cid:16470b822" TargetMode="External"/><Relationship Id="rId176" Type="http://schemas.openxmlformats.org/officeDocument/2006/relationships/image" Target="cid:2a30ebbf13" TargetMode="External"/><Relationship Id="rId192" Type="http://schemas.openxmlformats.org/officeDocument/2006/relationships/image" Target="cid:671668c913" TargetMode="External"/><Relationship Id="rId197" Type="http://schemas.openxmlformats.org/officeDocument/2006/relationships/hyperlink" Target="cid:9a94d6742" TargetMode="External"/><Relationship Id="rId12" Type="http://schemas.openxmlformats.org/officeDocument/2006/relationships/image" Target="cid:78be76ce13" TargetMode="External"/><Relationship Id="rId17" Type="http://schemas.openxmlformats.org/officeDocument/2006/relationships/hyperlink" Target="cid:883802342" TargetMode="External"/><Relationship Id="rId33" Type="http://schemas.openxmlformats.org/officeDocument/2006/relationships/hyperlink" Target="cid:ac87b7b92" TargetMode="External"/><Relationship Id="rId38" Type="http://schemas.openxmlformats.org/officeDocument/2006/relationships/image" Target="cid:bbb631eb13" TargetMode="External"/><Relationship Id="rId59" Type="http://schemas.openxmlformats.org/officeDocument/2006/relationships/hyperlink" Target="cid:ef30262e2" TargetMode="External"/><Relationship Id="rId103" Type="http://schemas.openxmlformats.org/officeDocument/2006/relationships/hyperlink" Target="cid:7a31edb12" TargetMode="External"/><Relationship Id="rId108" Type="http://schemas.openxmlformats.org/officeDocument/2006/relationships/image" Target="cid:8476340b13" TargetMode="External"/><Relationship Id="rId124" Type="http://schemas.openxmlformats.org/officeDocument/2006/relationships/image" Target="cid:b896ad6d13" TargetMode="External"/><Relationship Id="rId129" Type="http://schemas.openxmlformats.org/officeDocument/2006/relationships/hyperlink" Target="cid:bd29a17a2" TargetMode="External"/><Relationship Id="rId54" Type="http://schemas.openxmlformats.org/officeDocument/2006/relationships/image" Target="cid:e1e57b1713" TargetMode="External"/><Relationship Id="rId70" Type="http://schemas.openxmlformats.org/officeDocument/2006/relationships/image" Target="cid:e0ef2d213" TargetMode="External"/><Relationship Id="rId75" Type="http://schemas.openxmlformats.org/officeDocument/2006/relationships/hyperlink" Target="cid:185a1b862" TargetMode="External"/><Relationship Id="rId91" Type="http://schemas.openxmlformats.org/officeDocument/2006/relationships/hyperlink" Target="cid:4babe7622" TargetMode="External"/><Relationship Id="rId96" Type="http://schemas.openxmlformats.org/officeDocument/2006/relationships/image" Target="cid:56290cef13" TargetMode="External"/><Relationship Id="rId140" Type="http://schemas.openxmlformats.org/officeDocument/2006/relationships/image" Target="cid:dc24c38713" TargetMode="External"/><Relationship Id="rId145" Type="http://schemas.openxmlformats.org/officeDocument/2006/relationships/hyperlink" Target="cid:e293c4ee2" TargetMode="External"/><Relationship Id="rId161" Type="http://schemas.openxmlformats.org/officeDocument/2006/relationships/hyperlink" Target="cid:55eaf9a2" TargetMode="External"/><Relationship Id="rId166" Type="http://schemas.openxmlformats.org/officeDocument/2006/relationships/image" Target="cid:a9baa8e13" TargetMode="External"/><Relationship Id="rId182" Type="http://schemas.openxmlformats.org/officeDocument/2006/relationships/image" Target="cid:482d451d13" TargetMode="External"/><Relationship Id="rId187" Type="http://schemas.openxmlformats.org/officeDocument/2006/relationships/hyperlink" Target="cid:579a7efa2" TargetMode="External"/><Relationship Id="rId1" Type="http://schemas.openxmlformats.org/officeDocument/2006/relationships/image" Target="../media/image1.jpeg"/><Relationship Id="rId6" Type="http://schemas.openxmlformats.org/officeDocument/2006/relationships/image" Target="cid:738f7e7313" TargetMode="External"/><Relationship Id="rId23" Type="http://schemas.openxmlformats.org/officeDocument/2006/relationships/hyperlink" Target="cid:97a883d72" TargetMode="External"/><Relationship Id="rId28" Type="http://schemas.openxmlformats.org/officeDocument/2006/relationships/image" Target="cid:9cc12f6e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119" Type="http://schemas.openxmlformats.org/officeDocument/2006/relationships/hyperlink" Target="cid:a36860ed2" TargetMode="External"/><Relationship Id="rId44" Type="http://schemas.openxmlformats.org/officeDocument/2006/relationships/image" Target="cid:c5fc194a13" TargetMode="External"/><Relationship Id="rId60" Type="http://schemas.openxmlformats.org/officeDocument/2006/relationships/image" Target="cid:ef30265413" TargetMode="External"/><Relationship Id="rId65" Type="http://schemas.openxmlformats.org/officeDocument/2006/relationships/hyperlink" Target="cid:38f9f0f2" TargetMode="External"/><Relationship Id="rId81" Type="http://schemas.openxmlformats.org/officeDocument/2006/relationships/hyperlink" Target="cid:27d6fdf22" TargetMode="External"/><Relationship Id="rId86" Type="http://schemas.openxmlformats.org/officeDocument/2006/relationships/image" Target="cid:321b9fbf13" TargetMode="External"/><Relationship Id="rId130" Type="http://schemas.openxmlformats.org/officeDocument/2006/relationships/image" Target="cid:bd29a19c13" TargetMode="External"/><Relationship Id="rId135" Type="http://schemas.openxmlformats.org/officeDocument/2006/relationships/hyperlink" Target="cid:dc1f67392" TargetMode="External"/><Relationship Id="rId151" Type="http://schemas.openxmlformats.org/officeDocument/2006/relationships/hyperlink" Target="cid:ecaa39042" TargetMode="External"/><Relationship Id="rId156" Type="http://schemas.openxmlformats.org/officeDocument/2006/relationships/image" Target="cid:f09b1bd013" TargetMode="External"/><Relationship Id="rId177" Type="http://schemas.openxmlformats.org/officeDocument/2006/relationships/hyperlink" Target="cid:2e6f58082" TargetMode="External"/><Relationship Id="rId198" Type="http://schemas.openxmlformats.org/officeDocument/2006/relationships/image" Target="cid:9a94d69913" TargetMode="External"/><Relationship Id="rId172" Type="http://schemas.openxmlformats.org/officeDocument/2006/relationships/image" Target="cid:16470bac13" TargetMode="External"/><Relationship Id="rId193" Type="http://schemas.openxmlformats.org/officeDocument/2006/relationships/hyperlink" Target="cid:6c3b17e82" TargetMode="External"/><Relationship Id="rId13" Type="http://schemas.openxmlformats.org/officeDocument/2006/relationships/hyperlink" Target="cid:78c0f45a2" TargetMode="External"/><Relationship Id="rId18" Type="http://schemas.openxmlformats.org/officeDocument/2006/relationships/image" Target="cid:8838026613" TargetMode="External"/><Relationship Id="rId39" Type="http://schemas.openxmlformats.org/officeDocument/2006/relationships/hyperlink" Target="cid:bbbaca6d2" TargetMode="External"/><Relationship Id="rId109" Type="http://schemas.openxmlformats.org/officeDocument/2006/relationships/hyperlink" Target="cid:93cbd5922" TargetMode="External"/><Relationship Id="rId34" Type="http://schemas.openxmlformats.org/officeDocument/2006/relationships/image" Target="cid:ac87b7df13" TargetMode="External"/><Relationship Id="rId50" Type="http://schemas.openxmlformats.org/officeDocument/2006/relationships/image" Target="cid:dfd4546613" TargetMode="External"/><Relationship Id="rId55" Type="http://schemas.openxmlformats.org/officeDocument/2006/relationships/hyperlink" Target="cid:e76dc97e2" TargetMode="External"/><Relationship Id="rId76" Type="http://schemas.openxmlformats.org/officeDocument/2006/relationships/image" Target="cid:185a1bab13" TargetMode="External"/><Relationship Id="rId97" Type="http://schemas.openxmlformats.org/officeDocument/2006/relationships/hyperlink" Target="cid:5b3e82962" TargetMode="External"/><Relationship Id="rId104" Type="http://schemas.openxmlformats.org/officeDocument/2006/relationships/image" Target="cid:7a31edd613" TargetMode="External"/><Relationship Id="rId120" Type="http://schemas.openxmlformats.org/officeDocument/2006/relationships/image" Target="cid:a368611313" TargetMode="External"/><Relationship Id="rId125" Type="http://schemas.openxmlformats.org/officeDocument/2006/relationships/hyperlink" Target="cid:b8993a7d2" TargetMode="External"/><Relationship Id="rId141" Type="http://schemas.openxmlformats.org/officeDocument/2006/relationships/hyperlink" Target="cid:e12978772" TargetMode="External"/><Relationship Id="rId146" Type="http://schemas.openxmlformats.org/officeDocument/2006/relationships/image" Target="cid:e293c51913" TargetMode="External"/><Relationship Id="rId167" Type="http://schemas.openxmlformats.org/officeDocument/2006/relationships/hyperlink" Target="cid:fa4c65f2" TargetMode="External"/><Relationship Id="rId188" Type="http://schemas.openxmlformats.org/officeDocument/2006/relationships/image" Target="cid:579a7f2113" TargetMode="External"/><Relationship Id="rId7" Type="http://schemas.openxmlformats.org/officeDocument/2006/relationships/hyperlink" Target="cid:7393130e2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162" Type="http://schemas.openxmlformats.org/officeDocument/2006/relationships/image" Target="cid:55eafc213" TargetMode="External"/><Relationship Id="rId183" Type="http://schemas.openxmlformats.org/officeDocument/2006/relationships/hyperlink" Target="cid:4d58e2842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4" Type="http://schemas.openxmlformats.org/officeDocument/2006/relationships/image" Target="cid:97a883f913" TargetMode="External"/><Relationship Id="rId40" Type="http://schemas.openxmlformats.org/officeDocument/2006/relationships/image" Target="cid:bbbaca8f13" TargetMode="External"/><Relationship Id="rId45" Type="http://schemas.openxmlformats.org/officeDocument/2006/relationships/hyperlink" Target="cid:cb1fd4bc2" TargetMode="External"/><Relationship Id="rId66" Type="http://schemas.openxmlformats.org/officeDocument/2006/relationships/image" Target="cid:38f9f3713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115" Type="http://schemas.openxmlformats.org/officeDocument/2006/relationships/hyperlink" Target="cid:9917342c2" TargetMode="External"/><Relationship Id="rId131" Type="http://schemas.openxmlformats.org/officeDocument/2006/relationships/hyperlink" Target="cid:c246514a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52" Type="http://schemas.openxmlformats.org/officeDocument/2006/relationships/image" Target="cid:ecaa3d3d13" TargetMode="External"/><Relationship Id="rId173" Type="http://schemas.openxmlformats.org/officeDocument/2006/relationships/hyperlink" Target="cid:2421fe292" TargetMode="External"/><Relationship Id="rId194" Type="http://schemas.openxmlformats.org/officeDocument/2006/relationships/image" Target="cid:6c3b181013" TargetMode="External"/><Relationship Id="rId19" Type="http://schemas.openxmlformats.org/officeDocument/2006/relationships/hyperlink" Target="cid:883d552c2" TargetMode="External"/><Relationship Id="rId14" Type="http://schemas.openxmlformats.org/officeDocument/2006/relationships/image" Target="cid:78c0f48013" TargetMode="External"/><Relationship Id="rId30" Type="http://schemas.openxmlformats.org/officeDocument/2006/relationships/image" Target="cid:a1ed202213" TargetMode="External"/><Relationship Id="rId35" Type="http://schemas.openxmlformats.org/officeDocument/2006/relationships/hyperlink" Target="cid:bbb2de7c2" TargetMode="External"/><Relationship Id="rId56" Type="http://schemas.openxmlformats.org/officeDocument/2006/relationships/image" Target="cid:e76dc9a413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8" Type="http://schemas.openxmlformats.org/officeDocument/2006/relationships/image" Target="cid:7393133f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42" Type="http://schemas.openxmlformats.org/officeDocument/2006/relationships/image" Target="cid:e129789e13" TargetMode="External"/><Relationship Id="rId163" Type="http://schemas.openxmlformats.org/officeDocument/2006/relationships/hyperlink" Target="cid:a6fd2d02" TargetMode="External"/><Relationship Id="rId184" Type="http://schemas.openxmlformats.org/officeDocument/2006/relationships/image" Target="cid:4d58e2a713" TargetMode="External"/><Relationship Id="rId189" Type="http://schemas.openxmlformats.org/officeDocument/2006/relationships/hyperlink" Target="cid:5dbe5bc82" TargetMode="External"/><Relationship Id="rId3" Type="http://schemas.openxmlformats.org/officeDocument/2006/relationships/image" Target="cid:650096f013" TargetMode="External"/><Relationship Id="rId25" Type="http://schemas.openxmlformats.org/officeDocument/2006/relationships/hyperlink" Target="cid:97aae1182" TargetMode="External"/><Relationship Id="rId46" Type="http://schemas.openxmlformats.org/officeDocument/2006/relationships/image" Target="cid:cb1fd4e013" TargetMode="External"/><Relationship Id="rId67" Type="http://schemas.openxmlformats.org/officeDocument/2006/relationships/hyperlink" Target="cid:3922740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32" Type="http://schemas.openxmlformats.org/officeDocument/2006/relationships/image" Target="cid:c246516c13" TargetMode="External"/><Relationship Id="rId153" Type="http://schemas.openxmlformats.org/officeDocument/2006/relationships/hyperlink" Target="cid:ed7946d52" TargetMode="External"/><Relationship Id="rId174" Type="http://schemas.openxmlformats.org/officeDocument/2006/relationships/image" Target="cid:2421fe4c13" TargetMode="External"/><Relationship Id="rId179" Type="http://schemas.openxmlformats.org/officeDocument/2006/relationships/hyperlink" Target="cid:4307d8b32" TargetMode="External"/><Relationship Id="rId195" Type="http://schemas.openxmlformats.org/officeDocument/2006/relationships/hyperlink" Target="cid:957136152" TargetMode="External"/><Relationship Id="rId190" Type="http://schemas.openxmlformats.org/officeDocument/2006/relationships/image" Target="cid:5dbe5bf513" TargetMode="External"/><Relationship Id="rId15" Type="http://schemas.openxmlformats.org/officeDocument/2006/relationships/hyperlink" Target="cid:7dde59952" TargetMode="External"/><Relationship Id="rId36" Type="http://schemas.openxmlformats.org/officeDocument/2006/relationships/image" Target="cid:bbb2dea413" TargetMode="External"/><Relationship Id="rId57" Type="http://schemas.openxmlformats.org/officeDocument/2006/relationships/hyperlink" Target="cid:eca839e5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78" Type="http://schemas.openxmlformats.org/officeDocument/2006/relationships/image" Target="cid:27d3d8c413" TargetMode="External"/><Relationship Id="rId94" Type="http://schemas.openxmlformats.org/officeDocument/2006/relationships/image" Target="cid:4bad0c6813" TargetMode="External"/><Relationship Id="rId99" Type="http://schemas.openxmlformats.org/officeDocument/2006/relationships/hyperlink" Target="cid:6fdc68d82" TargetMode="External"/><Relationship Id="rId101" Type="http://schemas.openxmlformats.org/officeDocument/2006/relationships/hyperlink" Target="cid:750aa1bc2" TargetMode="External"/><Relationship Id="rId122" Type="http://schemas.openxmlformats.org/officeDocument/2006/relationships/image" Target="cid:a88b2fa613" TargetMode="External"/><Relationship Id="rId143" Type="http://schemas.openxmlformats.org/officeDocument/2006/relationships/hyperlink" Target="cid:e2636a2d2" TargetMode="External"/><Relationship Id="rId148" Type="http://schemas.openxmlformats.org/officeDocument/2006/relationships/image" Target="cid:e39a52ae13" TargetMode="External"/><Relationship Id="rId164" Type="http://schemas.openxmlformats.org/officeDocument/2006/relationships/image" Target="cid:a6fd2fd13" TargetMode="External"/><Relationship Id="rId169" Type="http://schemas.openxmlformats.org/officeDocument/2006/relationships/hyperlink" Target="cid:1600d1d42" TargetMode="External"/><Relationship Id="rId185" Type="http://schemas.openxmlformats.org/officeDocument/2006/relationships/hyperlink" Target="cid:531d4de22" TargetMode="External"/><Relationship Id="rId4" Type="http://schemas.openxmlformats.org/officeDocument/2006/relationships/image" Target="../media/image2.jpeg"/><Relationship Id="rId9" Type="http://schemas.openxmlformats.org/officeDocument/2006/relationships/hyperlink" Target="cid:739529052" TargetMode="External"/><Relationship Id="rId180" Type="http://schemas.openxmlformats.org/officeDocument/2006/relationships/image" Target="cid:4307d8dd13" TargetMode="External"/><Relationship Id="rId26" Type="http://schemas.openxmlformats.org/officeDocument/2006/relationships/image" Target="cid:97aae137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9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M8" sqref="M8"/>
    </sheetView>
  </sheetViews>
  <sheetFormatPr defaultRowHeight="11.25"/>
  <cols>
    <col min="1" max="1" width="7.75" style="1" customWidth="1"/>
    <col min="2" max="2" width="3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2">
      <c r="A1" s="5"/>
      <c r="B1" s="6"/>
      <c r="C1" s="7"/>
      <c r="D1" s="8"/>
      <c r="E1" s="9" t="s">
        <v>0</v>
      </c>
      <c r="F1" s="23" t="s">
        <v>1</v>
      </c>
      <c r="G1" s="10" t="s">
        <v>50</v>
      </c>
      <c r="H1" s="23" t="s">
        <v>2</v>
      </c>
      <c r="I1" s="17" t="s">
        <v>48</v>
      </c>
      <c r="J1" s="18" t="s">
        <v>49</v>
      </c>
      <c r="K1" s="19" t="s">
        <v>51</v>
      </c>
      <c r="L1" s="19" t="s">
        <v>52</v>
      </c>
    </row>
    <row r="2" spans="1:12">
      <c r="A2" s="11" t="s">
        <v>3</v>
      </c>
      <c r="B2" s="12"/>
      <c r="C2" s="57" t="s">
        <v>4</v>
      </c>
      <c r="D2" s="57"/>
      <c r="E2" s="13"/>
      <c r="F2" s="24"/>
      <c r="G2" s="14"/>
      <c r="H2" s="24"/>
      <c r="I2" s="20"/>
      <c r="J2" s="21"/>
      <c r="K2" s="22"/>
      <c r="L2" s="22"/>
    </row>
    <row r="3" spans="1:12">
      <c r="A3" s="58" t="s">
        <v>5</v>
      </c>
      <c r="B3" s="58"/>
      <c r="C3" s="58"/>
      <c r="D3" s="58"/>
      <c r="E3" s="15">
        <f>RA!D7</f>
        <v>12865680.398</v>
      </c>
      <c r="F3" s="25">
        <f>RA!I7</f>
        <v>1588352.5223000001</v>
      </c>
      <c r="G3" s="16">
        <f>E3-F3</f>
        <v>11277327.875700001</v>
      </c>
      <c r="H3" s="27">
        <f>RA!J7</f>
        <v>12.3456550540997</v>
      </c>
      <c r="I3" s="20">
        <f>SUM(I4:I39)</f>
        <v>12865683.343057264</v>
      </c>
      <c r="J3" s="21">
        <f>SUM(J4:J39)</f>
        <v>11277328.046701115</v>
      </c>
      <c r="K3" s="22">
        <f>E3-I3</f>
        <v>-2.945057263597846</v>
      </c>
      <c r="L3" s="22">
        <f>G3-J3</f>
        <v>-0.17100111395120621</v>
      </c>
    </row>
    <row r="4" spans="1:12">
      <c r="A4" s="59">
        <f>RA!A8</f>
        <v>41555</v>
      </c>
      <c r="B4" s="12">
        <v>12</v>
      </c>
      <c r="C4" s="56" t="s">
        <v>6</v>
      </c>
      <c r="D4" s="56"/>
      <c r="E4" s="15">
        <f>RA!D8</f>
        <v>528836.48860000004</v>
      </c>
      <c r="F4" s="25">
        <f>RA!I8</f>
        <v>124646.9743</v>
      </c>
      <c r="G4" s="16">
        <f t="shared" ref="G4:G39" si="0">E4-F4</f>
        <v>404189.51430000004</v>
      </c>
      <c r="H4" s="27">
        <f>RA!J8</f>
        <v>23.5700404542774</v>
      </c>
      <c r="I4" s="20">
        <f>VLOOKUP(B4,RMS!B:D,3,FALSE)</f>
        <v>528836.90738632495</v>
      </c>
      <c r="J4" s="21">
        <f>VLOOKUP(B4,RMS!B:E,4,FALSE)</f>
        <v>404189.51198888902</v>
      </c>
      <c r="K4" s="22">
        <f t="shared" ref="K4:K39" si="1">E4-I4</f>
        <v>-0.41878632490988821</v>
      </c>
      <c r="L4" s="22">
        <f t="shared" ref="L4:L39" si="2">G4-J4</f>
        <v>2.3111110203899443E-3</v>
      </c>
    </row>
    <row r="5" spans="1:12">
      <c r="A5" s="59"/>
      <c r="B5" s="12">
        <v>13</v>
      </c>
      <c r="C5" s="56" t="s">
        <v>7</v>
      </c>
      <c r="D5" s="56"/>
      <c r="E5" s="15">
        <f>RA!D9</f>
        <v>61055.196100000001</v>
      </c>
      <c r="F5" s="25">
        <f>RA!I9</f>
        <v>13773.1739</v>
      </c>
      <c r="G5" s="16">
        <f t="shared" si="0"/>
        <v>47282.022199999999</v>
      </c>
      <c r="H5" s="27">
        <f>RA!J9</f>
        <v>22.558561399821599</v>
      </c>
      <c r="I5" s="20">
        <f>VLOOKUP(B5,RMS!B:D,3,FALSE)</f>
        <v>61055.194926942</v>
      </c>
      <c r="J5" s="21">
        <f>VLOOKUP(B5,RMS!B:E,4,FALSE)</f>
        <v>47282.020220255697</v>
      </c>
      <c r="K5" s="22">
        <f t="shared" si="1"/>
        <v>1.1730580008588731E-3</v>
      </c>
      <c r="L5" s="22">
        <f t="shared" si="2"/>
        <v>1.9797443019342609E-3</v>
      </c>
    </row>
    <row r="6" spans="1:12">
      <c r="A6" s="59"/>
      <c r="B6" s="12">
        <v>14</v>
      </c>
      <c r="C6" s="56" t="s">
        <v>8</v>
      </c>
      <c r="D6" s="56"/>
      <c r="E6" s="15">
        <f>RA!D10</f>
        <v>82480.696599999996</v>
      </c>
      <c r="F6" s="25">
        <f>RA!I10</f>
        <v>15993.6049</v>
      </c>
      <c r="G6" s="16">
        <f t="shared" si="0"/>
        <v>66487.09169999999</v>
      </c>
      <c r="H6" s="27">
        <f>RA!J10</f>
        <v>19.390724811119</v>
      </c>
      <c r="I6" s="20">
        <f>VLOOKUP(B6,RMS!B:D,3,FALSE)</f>
        <v>82482.584932478596</v>
      </c>
      <c r="J6" s="21">
        <f>VLOOKUP(B6,RMS!B:E,4,FALSE)</f>
        <v>66487.091540170906</v>
      </c>
      <c r="K6" s="22">
        <f t="shared" si="1"/>
        <v>-1.8883324786002049</v>
      </c>
      <c r="L6" s="22">
        <f t="shared" si="2"/>
        <v>1.5982908371370286E-4</v>
      </c>
    </row>
    <row r="7" spans="1:12">
      <c r="A7" s="59"/>
      <c r="B7" s="12">
        <v>15</v>
      </c>
      <c r="C7" s="56" t="s">
        <v>9</v>
      </c>
      <c r="D7" s="56"/>
      <c r="E7" s="15">
        <f>RA!D11</f>
        <v>37010.441700000003</v>
      </c>
      <c r="F7" s="25">
        <f>RA!I11</f>
        <v>7404.2527</v>
      </c>
      <c r="G7" s="16">
        <f t="shared" si="0"/>
        <v>29606.189000000002</v>
      </c>
      <c r="H7" s="27">
        <f>RA!J11</f>
        <v>20.005847971276701</v>
      </c>
      <c r="I7" s="20">
        <f>VLOOKUP(B7,RMS!B:D,3,FALSE)</f>
        <v>37010.460301709398</v>
      </c>
      <c r="J7" s="21">
        <f>VLOOKUP(B7,RMS!B:E,4,FALSE)</f>
        <v>29606.188959829102</v>
      </c>
      <c r="K7" s="22">
        <f t="shared" si="1"/>
        <v>-1.8601709394715726E-2</v>
      </c>
      <c r="L7" s="22">
        <f t="shared" si="2"/>
        <v>4.0170900319935754E-5</v>
      </c>
    </row>
    <row r="8" spans="1:12">
      <c r="A8" s="59"/>
      <c r="B8" s="12">
        <v>16</v>
      </c>
      <c r="C8" s="56" t="s">
        <v>10</v>
      </c>
      <c r="D8" s="56"/>
      <c r="E8" s="15">
        <f>RA!D12</f>
        <v>177179.10759999999</v>
      </c>
      <c r="F8" s="25">
        <f>RA!I12</f>
        <v>11013.660599999999</v>
      </c>
      <c r="G8" s="16">
        <f t="shared" si="0"/>
        <v>166165.44699999999</v>
      </c>
      <c r="H8" s="27">
        <f>RA!J12</f>
        <v>6.2161169842126496</v>
      </c>
      <c r="I8" s="20">
        <f>VLOOKUP(B8,RMS!B:D,3,FALSE)</f>
        <v>177179.108454701</v>
      </c>
      <c r="J8" s="21">
        <f>VLOOKUP(B8,RMS!B:E,4,FALSE)</f>
        <v>166165.447418803</v>
      </c>
      <c r="K8" s="22">
        <f t="shared" si="1"/>
        <v>-8.5470100748352706E-4</v>
      </c>
      <c r="L8" s="22">
        <f t="shared" si="2"/>
        <v>-4.1880301432684064E-4</v>
      </c>
    </row>
    <row r="9" spans="1:12">
      <c r="A9" s="59"/>
      <c r="B9" s="12">
        <v>17</v>
      </c>
      <c r="C9" s="56" t="s">
        <v>11</v>
      </c>
      <c r="D9" s="56"/>
      <c r="E9" s="15">
        <f>RA!D13</f>
        <v>213629.1966</v>
      </c>
      <c r="F9" s="25">
        <f>RA!I13</f>
        <v>58352.360399999998</v>
      </c>
      <c r="G9" s="16">
        <f t="shared" si="0"/>
        <v>155276.83619999999</v>
      </c>
      <c r="H9" s="27">
        <f>RA!J13</f>
        <v>27.314787177362799</v>
      </c>
      <c r="I9" s="20">
        <f>VLOOKUP(B9,RMS!B:D,3,FALSE)</f>
        <v>213629.31720256401</v>
      </c>
      <c r="J9" s="21">
        <f>VLOOKUP(B9,RMS!B:E,4,FALSE)</f>
        <v>155276.83656153799</v>
      </c>
      <c r="K9" s="22">
        <f t="shared" si="1"/>
        <v>-0.12060256401309744</v>
      </c>
      <c r="L9" s="22">
        <f t="shared" si="2"/>
        <v>-3.6153799737803638E-4</v>
      </c>
    </row>
    <row r="10" spans="1:12">
      <c r="A10" s="59"/>
      <c r="B10" s="12">
        <v>18</v>
      </c>
      <c r="C10" s="56" t="s">
        <v>12</v>
      </c>
      <c r="D10" s="56"/>
      <c r="E10" s="15">
        <f>RA!D14</f>
        <v>148417.04149999999</v>
      </c>
      <c r="F10" s="25">
        <f>RA!I14</f>
        <v>30424.4372</v>
      </c>
      <c r="G10" s="16">
        <f t="shared" si="0"/>
        <v>117992.60429999999</v>
      </c>
      <c r="H10" s="27">
        <f>RA!J14</f>
        <v>20.499288284223098</v>
      </c>
      <c r="I10" s="20">
        <f>VLOOKUP(B10,RMS!B:D,3,FALSE)</f>
        <v>148417.03442820499</v>
      </c>
      <c r="J10" s="21">
        <f>VLOOKUP(B10,RMS!B:E,4,FALSE)</f>
        <v>117992.605787179</v>
      </c>
      <c r="K10" s="22">
        <f t="shared" si="1"/>
        <v>7.0717950002290308E-3</v>
      </c>
      <c r="L10" s="22">
        <f t="shared" si="2"/>
        <v>-1.4871790044708177E-3</v>
      </c>
    </row>
    <row r="11" spans="1:12">
      <c r="A11" s="59"/>
      <c r="B11" s="12">
        <v>19</v>
      </c>
      <c r="C11" s="56" t="s">
        <v>13</v>
      </c>
      <c r="D11" s="56"/>
      <c r="E11" s="15">
        <f>RA!D15</f>
        <v>65869.756999999998</v>
      </c>
      <c r="F11" s="25">
        <f>RA!I15</f>
        <v>15308.909299999999</v>
      </c>
      <c r="G11" s="16">
        <f t="shared" si="0"/>
        <v>50560.847699999998</v>
      </c>
      <c r="H11" s="27">
        <f>RA!J15</f>
        <v>23.241180774357499</v>
      </c>
      <c r="I11" s="20">
        <f>VLOOKUP(B11,RMS!B:D,3,FALSE)</f>
        <v>65869.770070940198</v>
      </c>
      <c r="J11" s="21">
        <f>VLOOKUP(B11,RMS!B:E,4,FALSE)</f>
        <v>50560.846841880302</v>
      </c>
      <c r="K11" s="22">
        <f t="shared" si="1"/>
        <v>-1.3070940200123005E-2</v>
      </c>
      <c r="L11" s="22">
        <f t="shared" si="2"/>
        <v>8.581196962040849E-4</v>
      </c>
    </row>
    <row r="12" spans="1:12">
      <c r="A12" s="59"/>
      <c r="B12" s="12">
        <v>21</v>
      </c>
      <c r="C12" s="56" t="s">
        <v>14</v>
      </c>
      <c r="D12" s="56"/>
      <c r="E12" s="15">
        <f>RA!D16</f>
        <v>621647.50650000002</v>
      </c>
      <c r="F12" s="25">
        <f>RA!I16</f>
        <v>37197.491499999996</v>
      </c>
      <c r="G12" s="16">
        <f t="shared" si="0"/>
        <v>584450.01500000001</v>
      </c>
      <c r="H12" s="27">
        <f>RA!J16</f>
        <v>5.9836951183845901</v>
      </c>
      <c r="I12" s="20">
        <f>VLOOKUP(B12,RMS!B:D,3,FALSE)</f>
        <v>621647.34310000006</v>
      </c>
      <c r="J12" s="21">
        <f>VLOOKUP(B12,RMS!B:E,4,FALSE)</f>
        <v>584450.01500000001</v>
      </c>
      <c r="K12" s="22">
        <f t="shared" si="1"/>
        <v>0.16339999996125698</v>
      </c>
      <c r="L12" s="22">
        <f t="shared" si="2"/>
        <v>0</v>
      </c>
    </row>
    <row r="13" spans="1:12">
      <c r="A13" s="59"/>
      <c r="B13" s="12">
        <v>22</v>
      </c>
      <c r="C13" s="56" t="s">
        <v>15</v>
      </c>
      <c r="D13" s="56"/>
      <c r="E13" s="15">
        <f>RA!D17</f>
        <v>360282.26040000003</v>
      </c>
      <c r="F13" s="25">
        <f>RA!I17</f>
        <v>28700.6839</v>
      </c>
      <c r="G13" s="16">
        <f t="shared" si="0"/>
        <v>331581.57650000002</v>
      </c>
      <c r="H13" s="27">
        <f>RA!J17</f>
        <v>7.96616626867372</v>
      </c>
      <c r="I13" s="20">
        <f>VLOOKUP(B13,RMS!B:D,3,FALSE)</f>
        <v>360282.284811966</v>
      </c>
      <c r="J13" s="21">
        <f>VLOOKUP(B13,RMS!B:E,4,FALSE)</f>
        <v>331581.57630683802</v>
      </c>
      <c r="K13" s="22">
        <f t="shared" si="1"/>
        <v>-2.4411965976469219E-2</v>
      </c>
      <c r="L13" s="22">
        <f t="shared" si="2"/>
        <v>1.9316200632601976E-4</v>
      </c>
    </row>
    <row r="14" spans="1:12">
      <c r="A14" s="59"/>
      <c r="B14" s="12">
        <v>23</v>
      </c>
      <c r="C14" s="56" t="s">
        <v>16</v>
      </c>
      <c r="D14" s="56"/>
      <c r="E14" s="15">
        <f>RA!D18</f>
        <v>1184679.3126000001</v>
      </c>
      <c r="F14" s="25">
        <f>RA!I18</f>
        <v>181587.88329999999</v>
      </c>
      <c r="G14" s="16">
        <f t="shared" si="0"/>
        <v>1003091.4293000001</v>
      </c>
      <c r="H14" s="27">
        <f>RA!J18</f>
        <v>15.3280201121662</v>
      </c>
      <c r="I14" s="20">
        <f>VLOOKUP(B14,RMS!B:D,3,FALSE)</f>
        <v>1184679.2583059799</v>
      </c>
      <c r="J14" s="21">
        <f>VLOOKUP(B14,RMS!B:E,4,FALSE)</f>
        <v>1003091.44303419</v>
      </c>
      <c r="K14" s="22">
        <f t="shared" si="1"/>
        <v>5.4294020170345902E-2</v>
      </c>
      <c r="L14" s="22">
        <f t="shared" si="2"/>
        <v>-1.3734189909882843E-2</v>
      </c>
    </row>
    <row r="15" spans="1:12">
      <c r="A15" s="59"/>
      <c r="B15" s="12">
        <v>24</v>
      </c>
      <c r="C15" s="56" t="s">
        <v>17</v>
      </c>
      <c r="D15" s="56"/>
      <c r="E15" s="15">
        <f>RA!D19</f>
        <v>529081.49349999998</v>
      </c>
      <c r="F15" s="25">
        <f>RA!I19</f>
        <v>50327.145900000003</v>
      </c>
      <c r="G15" s="16">
        <f t="shared" si="0"/>
        <v>478754.34759999998</v>
      </c>
      <c r="H15" s="27">
        <f>RA!J19</f>
        <v>9.5121727972517007</v>
      </c>
      <c r="I15" s="20">
        <f>VLOOKUP(B15,RMS!B:D,3,FALSE)</f>
        <v>529081.45471196598</v>
      </c>
      <c r="J15" s="21">
        <f>VLOOKUP(B15,RMS!B:E,4,FALSE)</f>
        <v>478754.34701794898</v>
      </c>
      <c r="K15" s="22">
        <f t="shared" si="1"/>
        <v>3.8788033998571336E-2</v>
      </c>
      <c r="L15" s="22">
        <f t="shared" si="2"/>
        <v>5.8205099776387215E-4</v>
      </c>
    </row>
    <row r="16" spans="1:12">
      <c r="A16" s="59"/>
      <c r="B16" s="12">
        <v>25</v>
      </c>
      <c r="C16" s="56" t="s">
        <v>18</v>
      </c>
      <c r="D16" s="56"/>
      <c r="E16" s="15">
        <f>RA!D20</f>
        <v>766602.05669999996</v>
      </c>
      <c r="F16" s="25">
        <f>RA!I20</f>
        <v>66151.326700000005</v>
      </c>
      <c r="G16" s="16">
        <f t="shared" si="0"/>
        <v>700450.73</v>
      </c>
      <c r="H16" s="27">
        <f>RA!J20</f>
        <v>8.62916113019085</v>
      </c>
      <c r="I16" s="20">
        <f>VLOOKUP(B16,RMS!B:D,3,FALSE)</f>
        <v>766601.98719999997</v>
      </c>
      <c r="J16" s="21">
        <f>VLOOKUP(B16,RMS!B:E,4,FALSE)</f>
        <v>700450.73</v>
      </c>
      <c r="K16" s="22">
        <f t="shared" si="1"/>
        <v>6.9499999983236194E-2</v>
      </c>
      <c r="L16" s="22">
        <f t="shared" si="2"/>
        <v>0</v>
      </c>
    </row>
    <row r="17" spans="1:12">
      <c r="A17" s="59"/>
      <c r="B17" s="12">
        <v>26</v>
      </c>
      <c r="C17" s="56" t="s">
        <v>19</v>
      </c>
      <c r="D17" s="56"/>
      <c r="E17" s="15">
        <f>RA!D21</f>
        <v>299700.7537</v>
      </c>
      <c r="F17" s="25">
        <f>RA!I21</f>
        <v>43113.608699999997</v>
      </c>
      <c r="G17" s="16">
        <f t="shared" si="0"/>
        <v>256587.14500000002</v>
      </c>
      <c r="H17" s="27">
        <f>RA!J21</f>
        <v>14.3855523110084</v>
      </c>
      <c r="I17" s="20">
        <f>VLOOKUP(B17,RMS!B:D,3,FALSE)</f>
        <v>299700.53832844697</v>
      </c>
      <c r="J17" s="21">
        <f>VLOOKUP(B17,RMS!B:E,4,FALSE)</f>
        <v>256587.144946335</v>
      </c>
      <c r="K17" s="22">
        <f t="shared" si="1"/>
        <v>0.21537155302939937</v>
      </c>
      <c r="L17" s="22">
        <f t="shared" si="2"/>
        <v>5.3665018640458584E-5</v>
      </c>
    </row>
    <row r="18" spans="1:12">
      <c r="A18" s="59"/>
      <c r="B18" s="12">
        <v>27</v>
      </c>
      <c r="C18" s="56" t="s">
        <v>20</v>
      </c>
      <c r="D18" s="56"/>
      <c r="E18" s="15">
        <f>RA!D22</f>
        <v>895173.1385</v>
      </c>
      <c r="F18" s="25">
        <f>RA!I22</f>
        <v>115469.94560000001</v>
      </c>
      <c r="G18" s="16">
        <f t="shared" si="0"/>
        <v>779703.19290000002</v>
      </c>
      <c r="H18" s="27">
        <f>RA!J22</f>
        <v>12.899174543316599</v>
      </c>
      <c r="I18" s="20">
        <f>VLOOKUP(B18,RMS!B:D,3,FALSE)</f>
        <v>895173.46556843701</v>
      </c>
      <c r="J18" s="21">
        <f>VLOOKUP(B18,RMS!B:E,4,FALSE)</f>
        <v>779703.19431150402</v>
      </c>
      <c r="K18" s="22">
        <f t="shared" si="1"/>
        <v>-0.32706843700725585</v>
      </c>
      <c r="L18" s="22">
        <f t="shared" si="2"/>
        <v>-1.4115039957687259E-3</v>
      </c>
    </row>
    <row r="19" spans="1:12">
      <c r="A19" s="59"/>
      <c r="B19" s="12">
        <v>29</v>
      </c>
      <c r="C19" s="56" t="s">
        <v>21</v>
      </c>
      <c r="D19" s="56"/>
      <c r="E19" s="15">
        <f>RA!D23</f>
        <v>2203567.1329000001</v>
      </c>
      <c r="F19" s="25">
        <f>RA!I23</f>
        <v>233630.80489999999</v>
      </c>
      <c r="G19" s="16">
        <f t="shared" si="0"/>
        <v>1969936.3280000002</v>
      </c>
      <c r="H19" s="27">
        <f>RA!J23</f>
        <v>10.6023910690904</v>
      </c>
      <c r="I19" s="20">
        <f>VLOOKUP(B19,RMS!B:D,3,FALSE)</f>
        <v>2203567.9755871799</v>
      </c>
      <c r="J19" s="21">
        <f>VLOOKUP(B19,RMS!B:E,4,FALSE)</f>
        <v>1969936.35951453</v>
      </c>
      <c r="K19" s="22">
        <f t="shared" si="1"/>
        <v>-0.84268717980012298</v>
      </c>
      <c r="L19" s="22">
        <f t="shared" si="2"/>
        <v>-3.1514529837295413E-2</v>
      </c>
    </row>
    <row r="20" spans="1:12">
      <c r="A20" s="59"/>
      <c r="B20" s="12">
        <v>31</v>
      </c>
      <c r="C20" s="56" t="s">
        <v>22</v>
      </c>
      <c r="D20" s="56"/>
      <c r="E20" s="15">
        <f>RA!D24</f>
        <v>233922.44099999999</v>
      </c>
      <c r="F20" s="25">
        <f>RA!I24</f>
        <v>38440.698600000003</v>
      </c>
      <c r="G20" s="16">
        <f t="shared" si="0"/>
        <v>195481.74239999999</v>
      </c>
      <c r="H20" s="27">
        <f>RA!J24</f>
        <v>16.4330957028616</v>
      </c>
      <c r="I20" s="20">
        <f>VLOOKUP(B20,RMS!B:D,3,FALSE)</f>
        <v>233922.42919070399</v>
      </c>
      <c r="J20" s="21">
        <f>VLOOKUP(B20,RMS!B:E,4,FALSE)</f>
        <v>195481.74504769201</v>
      </c>
      <c r="K20" s="22">
        <f t="shared" si="1"/>
        <v>1.1809296003775671E-2</v>
      </c>
      <c r="L20" s="22">
        <f t="shared" si="2"/>
        <v>-2.6476920174900442E-3</v>
      </c>
    </row>
    <row r="21" spans="1:12">
      <c r="A21" s="59"/>
      <c r="B21" s="12">
        <v>32</v>
      </c>
      <c r="C21" s="56" t="s">
        <v>23</v>
      </c>
      <c r="D21" s="56"/>
      <c r="E21" s="15">
        <f>RA!D25</f>
        <v>198419.56419999999</v>
      </c>
      <c r="F21" s="25">
        <f>RA!I25</f>
        <v>17023.416799999999</v>
      </c>
      <c r="G21" s="16">
        <f t="shared" si="0"/>
        <v>181396.14739999999</v>
      </c>
      <c r="H21" s="27">
        <f>RA!J25</f>
        <v>8.5795051857089</v>
      </c>
      <c r="I21" s="20">
        <f>VLOOKUP(B21,RMS!B:D,3,FALSE)</f>
        <v>198419.56566856499</v>
      </c>
      <c r="J21" s="21">
        <f>VLOOKUP(B21,RMS!B:E,4,FALSE)</f>
        <v>181396.14953257801</v>
      </c>
      <c r="K21" s="22">
        <f t="shared" si="1"/>
        <v>-1.4685649948660284E-3</v>
      </c>
      <c r="L21" s="22">
        <f t="shared" si="2"/>
        <v>-2.1325780253391713E-3</v>
      </c>
    </row>
    <row r="22" spans="1:12">
      <c r="A22" s="59"/>
      <c r="B22" s="12">
        <v>33</v>
      </c>
      <c r="C22" s="56" t="s">
        <v>24</v>
      </c>
      <c r="D22" s="56"/>
      <c r="E22" s="15">
        <f>RA!D26</f>
        <v>331864.26669999998</v>
      </c>
      <c r="F22" s="25">
        <f>RA!I26</f>
        <v>90268.091499999995</v>
      </c>
      <c r="G22" s="16">
        <f t="shared" si="0"/>
        <v>241596.1752</v>
      </c>
      <c r="H22" s="27">
        <f>RA!J26</f>
        <v>27.200304629844599</v>
      </c>
      <c r="I22" s="20">
        <f>VLOOKUP(B22,RMS!B:D,3,FALSE)</f>
        <v>331864.26853288</v>
      </c>
      <c r="J22" s="21">
        <f>VLOOKUP(B22,RMS!B:E,4,FALSE)</f>
        <v>241596.17744943299</v>
      </c>
      <c r="K22" s="22">
        <f t="shared" si="1"/>
        <v>-1.8328800215385854E-3</v>
      </c>
      <c r="L22" s="22">
        <f t="shared" si="2"/>
        <v>-2.2494329896289855E-3</v>
      </c>
    </row>
    <row r="23" spans="1:12">
      <c r="A23" s="59"/>
      <c r="B23" s="12">
        <v>34</v>
      </c>
      <c r="C23" s="56" t="s">
        <v>25</v>
      </c>
      <c r="D23" s="56"/>
      <c r="E23" s="15">
        <f>RA!D27</f>
        <v>187189.85149999999</v>
      </c>
      <c r="F23" s="25">
        <f>RA!I27</f>
        <v>52872.624799999998</v>
      </c>
      <c r="G23" s="16">
        <f t="shared" si="0"/>
        <v>134317.2267</v>
      </c>
      <c r="H23" s="27">
        <f>RA!J27</f>
        <v>28.245454748918402</v>
      </c>
      <c r="I23" s="20">
        <f>VLOOKUP(B23,RMS!B:D,3,FALSE)</f>
        <v>187189.83014753801</v>
      </c>
      <c r="J23" s="21">
        <f>VLOOKUP(B23,RMS!B:E,4,FALSE)</f>
        <v>134317.21973221199</v>
      </c>
      <c r="K23" s="22">
        <f t="shared" si="1"/>
        <v>2.1352461975766346E-2</v>
      </c>
      <c r="L23" s="22">
        <f t="shared" si="2"/>
        <v>6.9677880092058331E-3</v>
      </c>
    </row>
    <row r="24" spans="1:12">
      <c r="A24" s="59"/>
      <c r="B24" s="12">
        <v>35</v>
      </c>
      <c r="C24" s="56" t="s">
        <v>26</v>
      </c>
      <c r="D24" s="56"/>
      <c r="E24" s="15">
        <f>RA!D28</f>
        <v>773138.43339999998</v>
      </c>
      <c r="F24" s="25">
        <f>RA!I28</f>
        <v>32946.928800000002</v>
      </c>
      <c r="G24" s="16">
        <f t="shared" si="0"/>
        <v>740191.50459999999</v>
      </c>
      <c r="H24" s="27">
        <f>RA!J28</f>
        <v>4.2614527200660097</v>
      </c>
      <c r="I24" s="20">
        <f>VLOOKUP(B24,RMS!B:D,3,FALSE)</f>
        <v>773138.43373185804</v>
      </c>
      <c r="J24" s="21">
        <f>VLOOKUP(B24,RMS!B:E,4,FALSE)</f>
        <v>740191.49858021596</v>
      </c>
      <c r="K24" s="22">
        <f t="shared" si="1"/>
        <v>-3.3185805659741163E-4</v>
      </c>
      <c r="L24" s="22">
        <f t="shared" si="2"/>
        <v>6.019784021191299E-3</v>
      </c>
    </row>
    <row r="25" spans="1:12">
      <c r="A25" s="59"/>
      <c r="B25" s="12">
        <v>36</v>
      </c>
      <c r="C25" s="56" t="s">
        <v>27</v>
      </c>
      <c r="D25" s="56"/>
      <c r="E25" s="15">
        <f>RA!D29</f>
        <v>629350.7389</v>
      </c>
      <c r="F25" s="25">
        <f>RA!I29</f>
        <v>84906.749100000001</v>
      </c>
      <c r="G25" s="16">
        <f t="shared" si="0"/>
        <v>544443.98979999998</v>
      </c>
      <c r="H25" s="27">
        <f>RA!J29</f>
        <v>13.491165395055001</v>
      </c>
      <c r="I25" s="20">
        <f>VLOOKUP(B25,RMS!B:D,3,FALSE)</f>
        <v>629350.73888584098</v>
      </c>
      <c r="J25" s="21">
        <f>VLOOKUP(B25,RMS!B:E,4,FALSE)</f>
        <v>544443.98756193998</v>
      </c>
      <c r="K25" s="22">
        <f t="shared" si="1"/>
        <v>1.4159013517200947E-5</v>
      </c>
      <c r="L25" s="22">
        <f t="shared" si="2"/>
        <v>2.2380599984899163E-3</v>
      </c>
    </row>
    <row r="26" spans="1:12">
      <c r="A26" s="59"/>
      <c r="B26" s="12">
        <v>37</v>
      </c>
      <c r="C26" s="56" t="s">
        <v>28</v>
      </c>
      <c r="D26" s="56"/>
      <c r="E26" s="15">
        <f>RA!D30</f>
        <v>878033.95539999998</v>
      </c>
      <c r="F26" s="25">
        <f>RA!I30</f>
        <v>109832.57829999999</v>
      </c>
      <c r="G26" s="16">
        <f t="shared" si="0"/>
        <v>768201.37709999993</v>
      </c>
      <c r="H26" s="27">
        <f>RA!J30</f>
        <v>12.508921508618</v>
      </c>
      <c r="I26" s="20">
        <f>VLOOKUP(B26,RMS!B:D,3,FALSE)</f>
        <v>878033.92768141604</v>
      </c>
      <c r="J26" s="21">
        <f>VLOOKUP(B26,RMS!B:E,4,FALSE)</f>
        <v>768201.37289244297</v>
      </c>
      <c r="K26" s="22">
        <f t="shared" si="1"/>
        <v>2.7718583936803043E-2</v>
      </c>
      <c r="L26" s="22">
        <f t="shared" si="2"/>
        <v>4.2075569508597255E-3</v>
      </c>
    </row>
    <row r="27" spans="1:12">
      <c r="A27" s="59"/>
      <c r="B27" s="12">
        <v>38</v>
      </c>
      <c r="C27" s="56" t="s">
        <v>29</v>
      </c>
      <c r="D27" s="56"/>
      <c r="E27" s="15">
        <f>RA!D31</f>
        <v>662285.38020000001</v>
      </c>
      <c r="F27" s="25">
        <f>RA!I31</f>
        <v>45448.972699999998</v>
      </c>
      <c r="G27" s="16">
        <f t="shared" si="0"/>
        <v>616836.40749999997</v>
      </c>
      <c r="H27" s="27">
        <f>RA!J31</f>
        <v>6.8624454138297803</v>
      </c>
      <c r="I27" s="20">
        <f>VLOOKUP(B27,RMS!B:D,3,FALSE)</f>
        <v>662285.37650000001</v>
      </c>
      <c r="J27" s="21">
        <f>VLOOKUP(B27,RMS!B:E,4,FALSE)</f>
        <v>616836.5392</v>
      </c>
      <c r="K27" s="22">
        <f t="shared" si="1"/>
        <v>3.7000000011175871E-3</v>
      </c>
      <c r="L27" s="22">
        <f t="shared" si="2"/>
        <v>-0.13170000002719462</v>
      </c>
    </row>
    <row r="28" spans="1:12">
      <c r="A28" s="59"/>
      <c r="B28" s="12">
        <v>39</v>
      </c>
      <c r="C28" s="56" t="s">
        <v>30</v>
      </c>
      <c r="D28" s="56"/>
      <c r="E28" s="15">
        <f>RA!D32</f>
        <v>106844.11470000001</v>
      </c>
      <c r="F28" s="25">
        <f>RA!I32</f>
        <v>27066.607100000001</v>
      </c>
      <c r="G28" s="16">
        <f t="shared" si="0"/>
        <v>79777.507600000012</v>
      </c>
      <c r="H28" s="27">
        <f>RA!J32</f>
        <v>25.3328011336875</v>
      </c>
      <c r="I28" s="20">
        <f>VLOOKUP(B28,RMS!B:D,3,FALSE)</f>
        <v>106844.024886136</v>
      </c>
      <c r="J28" s="21">
        <f>VLOOKUP(B28,RMS!B:E,4,FALSE)</f>
        <v>79777.5228399146</v>
      </c>
      <c r="K28" s="22">
        <f t="shared" si="1"/>
        <v>8.9813864004099742E-2</v>
      </c>
      <c r="L28" s="22">
        <f t="shared" si="2"/>
        <v>-1.5239914588164538E-2</v>
      </c>
    </row>
    <row r="29" spans="1:12">
      <c r="A29" s="59"/>
      <c r="B29" s="12">
        <v>40</v>
      </c>
      <c r="C29" s="56" t="s">
        <v>31</v>
      </c>
      <c r="D29" s="56"/>
      <c r="E29" s="15">
        <f>RA!D33</f>
        <v>-2.0512000000000001</v>
      </c>
      <c r="F29" s="25">
        <f>RA!I33</f>
        <v>-1.647</v>
      </c>
      <c r="G29" s="16">
        <f t="shared" si="0"/>
        <v>-0.40420000000000011</v>
      </c>
      <c r="H29" s="27">
        <f>RA!J33</f>
        <v>80.294461778471202</v>
      </c>
      <c r="I29" s="20">
        <f>VLOOKUP(B29,RMS!B:D,3,FALSE)</f>
        <v>-2.0512000000000001</v>
      </c>
      <c r="J29" s="21">
        <f>VLOOKUP(B29,RMS!B:E,4,FALSE)</f>
        <v>-0.4042</v>
      </c>
      <c r="K29" s="22">
        <f t="shared" si="1"/>
        <v>0</v>
      </c>
      <c r="L29" s="22">
        <f t="shared" si="2"/>
        <v>0</v>
      </c>
    </row>
    <row r="30" spans="1:12">
      <c r="A30" s="59"/>
      <c r="B30" s="12">
        <v>41</v>
      </c>
      <c r="C30" s="56" t="s">
        <v>40</v>
      </c>
      <c r="D30" s="56"/>
      <c r="E30" s="15">
        <f>RA!D34</f>
        <v>0</v>
      </c>
      <c r="F30" s="25">
        <f>RA!I34</f>
        <v>0</v>
      </c>
      <c r="G30" s="16">
        <f t="shared" si="0"/>
        <v>0</v>
      </c>
      <c r="H30" s="27">
        <f>RA!J34</f>
        <v>0</v>
      </c>
      <c r="I30" s="20">
        <v>0</v>
      </c>
      <c r="J30" s="21">
        <v>0</v>
      </c>
      <c r="K30" s="22">
        <f t="shared" si="1"/>
        <v>0</v>
      </c>
      <c r="L30" s="22">
        <f t="shared" si="2"/>
        <v>0</v>
      </c>
    </row>
    <row r="31" spans="1:12">
      <c r="A31" s="59"/>
      <c r="B31" s="12">
        <v>42</v>
      </c>
      <c r="C31" s="56" t="s">
        <v>32</v>
      </c>
      <c r="D31" s="56"/>
      <c r="E31" s="15">
        <f>RA!D35</f>
        <v>104295.95540000001</v>
      </c>
      <c r="F31" s="25">
        <f>RA!I35</f>
        <v>20928.232100000001</v>
      </c>
      <c r="G31" s="16">
        <f t="shared" si="0"/>
        <v>83367.723300000012</v>
      </c>
      <c r="H31" s="27">
        <f>RA!J35</f>
        <v>20.066197217078301</v>
      </c>
      <c r="I31" s="20">
        <f>VLOOKUP(B31,RMS!B:D,3,FALSE)</f>
        <v>104295.9546</v>
      </c>
      <c r="J31" s="21">
        <f>VLOOKUP(B31,RMS!B:E,4,FALSE)</f>
        <v>83367.717900000003</v>
      </c>
      <c r="K31" s="22">
        <f t="shared" si="1"/>
        <v>8.0000000889413059E-4</v>
      </c>
      <c r="L31" s="22">
        <f t="shared" si="2"/>
        <v>5.4000000091036782E-3</v>
      </c>
    </row>
    <row r="32" spans="1:12">
      <c r="A32" s="59"/>
      <c r="B32" s="12">
        <v>71</v>
      </c>
      <c r="C32" s="56" t="s">
        <v>41</v>
      </c>
      <c r="D32" s="56"/>
      <c r="E32" s="15">
        <f>RA!D36</f>
        <v>0</v>
      </c>
      <c r="F32" s="25">
        <f>RA!I36</f>
        <v>0</v>
      </c>
      <c r="G32" s="16">
        <f t="shared" si="0"/>
        <v>0</v>
      </c>
      <c r="H32" s="27">
        <f>RA!J36</f>
        <v>0</v>
      </c>
      <c r="I32" s="20">
        <v>0</v>
      </c>
      <c r="J32" s="21">
        <v>0</v>
      </c>
      <c r="K32" s="22">
        <f t="shared" si="1"/>
        <v>0</v>
      </c>
      <c r="L32" s="22">
        <f t="shared" si="2"/>
        <v>0</v>
      </c>
    </row>
    <row r="33" spans="1:12">
      <c r="A33" s="59"/>
      <c r="B33" s="12">
        <v>72</v>
      </c>
      <c r="C33" s="56" t="s">
        <v>42</v>
      </c>
      <c r="D33" s="56"/>
      <c r="E33" s="15">
        <f>RA!D37</f>
        <v>0</v>
      </c>
      <c r="F33" s="25">
        <f>RA!I37</f>
        <v>0</v>
      </c>
      <c r="G33" s="16">
        <f t="shared" si="0"/>
        <v>0</v>
      </c>
      <c r="H33" s="27">
        <f>RA!J37</f>
        <v>0</v>
      </c>
      <c r="I33" s="20">
        <v>0</v>
      </c>
      <c r="J33" s="21">
        <v>0</v>
      </c>
      <c r="K33" s="22">
        <f t="shared" si="1"/>
        <v>0</v>
      </c>
      <c r="L33" s="22">
        <f t="shared" si="2"/>
        <v>0</v>
      </c>
    </row>
    <row r="34" spans="1:12">
      <c r="A34" s="59"/>
      <c r="B34" s="12">
        <v>73</v>
      </c>
      <c r="C34" s="56" t="s">
        <v>43</v>
      </c>
      <c r="D34" s="56"/>
      <c r="E34" s="15">
        <f>RA!D38</f>
        <v>0</v>
      </c>
      <c r="F34" s="25">
        <f>RA!I38</f>
        <v>0</v>
      </c>
      <c r="G34" s="16">
        <f t="shared" si="0"/>
        <v>0</v>
      </c>
      <c r="H34" s="27">
        <f>RA!J38</f>
        <v>0</v>
      </c>
      <c r="I34" s="20">
        <v>0</v>
      </c>
      <c r="J34" s="21">
        <v>0</v>
      </c>
      <c r="K34" s="22">
        <f t="shared" si="1"/>
        <v>0</v>
      </c>
      <c r="L34" s="22">
        <f t="shared" si="2"/>
        <v>0</v>
      </c>
    </row>
    <row r="35" spans="1:12">
      <c r="A35" s="59"/>
      <c r="B35" s="12">
        <v>75</v>
      </c>
      <c r="C35" s="56" t="s">
        <v>33</v>
      </c>
      <c r="D35" s="56"/>
      <c r="E35" s="15">
        <f>RA!D39</f>
        <v>210241.88070000001</v>
      </c>
      <c r="F35" s="25">
        <f>RA!I39</f>
        <v>11071.752</v>
      </c>
      <c r="G35" s="16">
        <f t="shared" si="0"/>
        <v>199170.1287</v>
      </c>
      <c r="H35" s="27">
        <f>RA!J39</f>
        <v>5.2661971835186296</v>
      </c>
      <c r="I35" s="20">
        <f>VLOOKUP(B35,RMS!B:D,3,FALSE)</f>
        <v>210241.88034187999</v>
      </c>
      <c r="J35" s="21">
        <f>VLOOKUP(B35,RMS!B:E,4,FALSE)</f>
        <v>199170.12829059799</v>
      </c>
      <c r="K35" s="22">
        <f t="shared" si="1"/>
        <v>3.5812001442536712E-4</v>
      </c>
      <c r="L35" s="22">
        <f t="shared" si="2"/>
        <v>4.0940201142802835E-4</v>
      </c>
    </row>
    <row r="36" spans="1:12">
      <c r="A36" s="59"/>
      <c r="B36" s="12">
        <v>76</v>
      </c>
      <c r="C36" s="56" t="s">
        <v>34</v>
      </c>
      <c r="D36" s="56"/>
      <c r="E36" s="15">
        <f>RA!D40</f>
        <v>367199.00349999999</v>
      </c>
      <c r="F36" s="25">
        <f>RA!I40</f>
        <v>23238.922900000001</v>
      </c>
      <c r="G36" s="16">
        <f t="shared" si="0"/>
        <v>343960.08059999999</v>
      </c>
      <c r="H36" s="27">
        <f>RA!J40</f>
        <v>6.3286998816705697</v>
      </c>
      <c r="I36" s="20">
        <f>VLOOKUP(B36,RMS!B:D,3,FALSE)</f>
        <v>367198.99581367499</v>
      </c>
      <c r="J36" s="21">
        <f>VLOOKUP(B36,RMS!B:E,4,FALSE)</f>
        <v>343960.08045384602</v>
      </c>
      <c r="K36" s="22">
        <f t="shared" si="1"/>
        <v>7.6863249996677041E-3</v>
      </c>
      <c r="L36" s="22">
        <f t="shared" si="2"/>
        <v>1.4615396503359079E-4</v>
      </c>
    </row>
    <row r="37" spans="1:12">
      <c r="A37" s="59"/>
      <c r="B37" s="12">
        <v>77</v>
      </c>
      <c r="C37" s="56" t="s">
        <v>44</v>
      </c>
      <c r="D37" s="56"/>
      <c r="E37" s="15">
        <f>RA!D41</f>
        <v>0</v>
      </c>
      <c r="F37" s="25">
        <f>RA!I41</f>
        <v>0</v>
      </c>
      <c r="G37" s="16">
        <f t="shared" si="0"/>
        <v>0</v>
      </c>
      <c r="H37" s="27">
        <f>RA!J41</f>
        <v>0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</row>
    <row r="38" spans="1:12">
      <c r="A38" s="59"/>
      <c r="B38" s="12">
        <v>78</v>
      </c>
      <c r="C38" s="56" t="s">
        <v>45</v>
      </c>
      <c r="D38" s="56"/>
      <c r="E38" s="15">
        <f>RA!D42</f>
        <v>0</v>
      </c>
      <c r="F38" s="25">
        <f>RA!I42</f>
        <v>0</v>
      </c>
      <c r="G38" s="16">
        <f t="shared" si="0"/>
        <v>0</v>
      </c>
      <c r="H38" s="27">
        <f>RA!J42</f>
        <v>0</v>
      </c>
      <c r="I38" s="20">
        <v>0</v>
      </c>
      <c r="J38" s="21">
        <v>0</v>
      </c>
      <c r="K38" s="22">
        <f t="shared" si="1"/>
        <v>0</v>
      </c>
      <c r="L38" s="22">
        <f t="shared" si="2"/>
        <v>0</v>
      </c>
    </row>
    <row r="39" spans="1:12">
      <c r="A39" s="59"/>
      <c r="B39" s="12">
        <v>99</v>
      </c>
      <c r="C39" s="56" t="s">
        <v>35</v>
      </c>
      <c r="D39" s="56"/>
      <c r="E39" s="15">
        <f>RA!D43</f>
        <v>7685.2830999999996</v>
      </c>
      <c r="F39" s="25">
        <f>RA!I43</f>
        <v>1212.3308</v>
      </c>
      <c r="G39" s="16">
        <f t="shared" si="0"/>
        <v>6472.9522999999999</v>
      </c>
      <c r="H39" s="27">
        <f>RA!J43</f>
        <v>15.7747058140253</v>
      </c>
      <c r="I39" s="20">
        <f>VLOOKUP(B39,RMS!B:D,3,FALSE)</f>
        <v>7685.2829589289804</v>
      </c>
      <c r="J39" s="21">
        <f>VLOOKUP(B39,RMS!B:E,4,FALSE)</f>
        <v>6472.9519703502001</v>
      </c>
      <c r="K39" s="22">
        <f t="shared" si="1"/>
        <v>1.4107101924309973E-4</v>
      </c>
      <c r="L39" s="22">
        <f t="shared" si="2"/>
        <v>3.2964979982352816E-4</v>
      </c>
    </row>
  </sheetData>
  <mergeCells count="39">
    <mergeCell ref="C39:D39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:D2"/>
    <mergeCell ref="C4:D4"/>
    <mergeCell ref="C5:D5"/>
    <mergeCell ref="C6:D6"/>
    <mergeCell ref="C7:D7"/>
    <mergeCell ref="A3:D3"/>
    <mergeCell ref="A4:A3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29:D29"/>
    <mergeCell ref="C27:D27"/>
    <mergeCell ref="C28:D28"/>
    <mergeCell ref="C23:D23"/>
    <mergeCell ref="C24:D24"/>
    <mergeCell ref="C25:D25"/>
    <mergeCell ref="C26:D26"/>
  </mergeCells>
  <phoneticPr fontId="23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>
  <dimension ref="A1:W43"/>
  <sheetViews>
    <sheetView workbookViewId="0">
      <selection sqref="A1:XFD1048576"/>
    </sheetView>
  </sheetViews>
  <sheetFormatPr defaultRowHeight="11.25"/>
  <cols>
    <col min="1" max="1" width="7.75" style="34" customWidth="1"/>
    <col min="2" max="3" width="9" style="34"/>
    <col min="4" max="5" width="11.5" style="34" bestFit="1" customWidth="1"/>
    <col min="6" max="7" width="12.25" style="34" bestFit="1" customWidth="1"/>
    <col min="8" max="8" width="9" style="34"/>
    <col min="9" max="9" width="12.25" style="34" bestFit="1" customWidth="1"/>
    <col min="10" max="10" width="9" style="34"/>
    <col min="11" max="11" width="12.25" style="34" bestFit="1" customWidth="1"/>
    <col min="12" max="12" width="10.5" style="34" bestFit="1" customWidth="1"/>
    <col min="13" max="13" width="12.25" style="34" bestFit="1" customWidth="1"/>
    <col min="14" max="15" width="13.875" style="34" bestFit="1" customWidth="1"/>
    <col min="16" max="16" width="9.25" style="34" bestFit="1" customWidth="1"/>
    <col min="17" max="18" width="10.5" style="34" bestFit="1" customWidth="1"/>
    <col min="19" max="20" width="9" style="34"/>
    <col min="21" max="21" width="10.5" style="34" bestFit="1" customWidth="1"/>
    <col min="22" max="22" width="36" style="34" bestFit="1" customWidth="1"/>
    <col min="23" max="16384" width="9" style="34"/>
  </cols>
  <sheetData>
    <row r="1" spans="1:23" ht="12.75">
      <c r="A1" s="62"/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35" t="s">
        <v>54</v>
      </c>
      <c r="W1" s="64"/>
    </row>
    <row r="2" spans="1:23" ht="12.75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35"/>
      <c r="W2" s="64"/>
    </row>
    <row r="3" spans="1:23" ht="23.25" thickBot="1">
      <c r="A3" s="62"/>
      <c r="B3" s="62"/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36" t="s">
        <v>55</v>
      </c>
      <c r="W3" s="64"/>
    </row>
    <row r="4" spans="1:23" ht="12.75" thickTop="1" thickBot="1">
      <c r="A4" s="63"/>
      <c r="B4" s="63"/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  <c r="W4" s="64"/>
    </row>
    <row r="5" spans="1:23" ht="12.75" thickTop="1" thickBot="1">
      <c r="A5" s="37"/>
      <c r="B5" s="38"/>
      <c r="C5" s="39"/>
      <c r="D5" s="40" t="s">
        <v>0</v>
      </c>
      <c r="E5" s="40" t="s">
        <v>67</v>
      </c>
      <c r="F5" s="40" t="s">
        <v>68</v>
      </c>
      <c r="G5" s="40" t="s">
        <v>56</v>
      </c>
      <c r="H5" s="40" t="s">
        <v>57</v>
      </c>
      <c r="I5" s="40" t="s">
        <v>1</v>
      </c>
      <c r="J5" s="40" t="s">
        <v>2</v>
      </c>
      <c r="K5" s="40" t="s">
        <v>58</v>
      </c>
      <c r="L5" s="40" t="s">
        <v>59</v>
      </c>
      <c r="M5" s="40" t="s">
        <v>60</v>
      </c>
      <c r="N5" s="40" t="s">
        <v>61</v>
      </c>
      <c r="O5" s="40" t="s">
        <v>62</v>
      </c>
      <c r="P5" s="40" t="s">
        <v>69</v>
      </c>
      <c r="Q5" s="40" t="s">
        <v>70</v>
      </c>
      <c r="R5" s="40" t="s">
        <v>63</v>
      </c>
      <c r="S5" s="40" t="s">
        <v>64</v>
      </c>
      <c r="T5" s="40" t="s">
        <v>65</v>
      </c>
      <c r="U5" s="41" t="s">
        <v>66</v>
      </c>
    </row>
    <row r="6" spans="1:23" ht="12" thickBot="1">
      <c r="A6" s="42" t="s">
        <v>3</v>
      </c>
      <c r="B6" s="65" t="s">
        <v>4</v>
      </c>
      <c r="C6" s="66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3"/>
    </row>
    <row r="7" spans="1:23" ht="12" thickBot="1">
      <c r="A7" s="67" t="s">
        <v>5</v>
      </c>
      <c r="B7" s="68"/>
      <c r="C7" s="69"/>
      <c r="D7" s="44">
        <v>12865680.398</v>
      </c>
      <c r="E7" s="44">
        <v>16914296</v>
      </c>
      <c r="F7" s="45">
        <v>76.063942584426798</v>
      </c>
      <c r="G7" s="44">
        <v>16379321.0754</v>
      </c>
      <c r="H7" s="45">
        <v>-21.4516869241736</v>
      </c>
      <c r="I7" s="44">
        <v>1588352.5223000001</v>
      </c>
      <c r="J7" s="45">
        <v>12.3456550540997</v>
      </c>
      <c r="K7" s="44">
        <v>2272956.2412999999</v>
      </c>
      <c r="L7" s="45">
        <v>13.8769869082897</v>
      </c>
      <c r="M7" s="45">
        <v>-0.30119529208729801</v>
      </c>
      <c r="N7" s="44">
        <v>165642118.2712</v>
      </c>
      <c r="O7" s="44">
        <v>4940167506.2915001</v>
      </c>
      <c r="P7" s="44">
        <v>788339</v>
      </c>
      <c r="Q7" s="44">
        <v>1022284</v>
      </c>
      <c r="R7" s="45">
        <v>-22.884540890789602</v>
      </c>
      <c r="S7" s="44">
        <v>16.3199846741059</v>
      </c>
      <c r="T7" s="44">
        <v>17.294407134025398</v>
      </c>
      <c r="U7" s="46">
        <v>-5.9707314643837099</v>
      </c>
    </row>
    <row r="8" spans="1:23" ht="12" thickBot="1">
      <c r="A8" s="70">
        <v>41555</v>
      </c>
      <c r="B8" s="60" t="s">
        <v>6</v>
      </c>
      <c r="C8" s="61"/>
      <c r="D8" s="47">
        <v>528836.48860000004</v>
      </c>
      <c r="E8" s="47">
        <v>603604</v>
      </c>
      <c r="F8" s="48">
        <v>87.613151768378003</v>
      </c>
      <c r="G8" s="47">
        <v>663814.41200000001</v>
      </c>
      <c r="H8" s="48">
        <v>-20.333683776663801</v>
      </c>
      <c r="I8" s="47">
        <v>124646.9743</v>
      </c>
      <c r="J8" s="48">
        <v>23.5700404542774</v>
      </c>
      <c r="K8" s="47">
        <v>146610.45319999999</v>
      </c>
      <c r="L8" s="48">
        <v>22.086060584053701</v>
      </c>
      <c r="M8" s="48">
        <v>-0.14980841011410201</v>
      </c>
      <c r="N8" s="47">
        <v>5899242.5577999996</v>
      </c>
      <c r="O8" s="47">
        <v>172413122.97279999</v>
      </c>
      <c r="P8" s="47">
        <v>22276</v>
      </c>
      <c r="Q8" s="47">
        <v>29430</v>
      </c>
      <c r="R8" s="48">
        <v>-24.308528712198399</v>
      </c>
      <c r="S8" s="47">
        <v>23.7401907254444</v>
      </c>
      <c r="T8" s="47">
        <v>23.5258124770642</v>
      </c>
      <c r="U8" s="49">
        <v>0.90301822280829103</v>
      </c>
    </row>
    <row r="9" spans="1:23" ht="12" thickBot="1">
      <c r="A9" s="71"/>
      <c r="B9" s="60" t="s">
        <v>7</v>
      </c>
      <c r="C9" s="61"/>
      <c r="D9" s="47">
        <v>61055.196100000001</v>
      </c>
      <c r="E9" s="47">
        <v>91692</v>
      </c>
      <c r="F9" s="48">
        <v>66.587266173711996</v>
      </c>
      <c r="G9" s="47">
        <v>111659.70140000001</v>
      </c>
      <c r="H9" s="48">
        <v>-45.320294309868203</v>
      </c>
      <c r="I9" s="47">
        <v>13773.1739</v>
      </c>
      <c r="J9" s="48">
        <v>22.558561399821599</v>
      </c>
      <c r="K9" s="47">
        <v>23033.917600000001</v>
      </c>
      <c r="L9" s="48">
        <v>20.628675619940399</v>
      </c>
      <c r="M9" s="48">
        <v>-0.40204813878469398</v>
      </c>
      <c r="N9" s="47">
        <v>940214.26639999996</v>
      </c>
      <c r="O9" s="47">
        <v>32829492.0614</v>
      </c>
      <c r="P9" s="47">
        <v>4045</v>
      </c>
      <c r="Q9" s="47">
        <v>6640</v>
      </c>
      <c r="R9" s="48">
        <v>-39.081325301204799</v>
      </c>
      <c r="S9" s="47">
        <v>15.0939916192831</v>
      </c>
      <c r="T9" s="47">
        <v>15.0819132680723</v>
      </c>
      <c r="U9" s="49">
        <v>8.0020921671538001E-2</v>
      </c>
    </row>
    <row r="10" spans="1:23" ht="12" thickBot="1">
      <c r="A10" s="71"/>
      <c r="B10" s="60" t="s">
        <v>8</v>
      </c>
      <c r="C10" s="61"/>
      <c r="D10" s="47">
        <v>82480.696599999996</v>
      </c>
      <c r="E10" s="47">
        <v>98349</v>
      </c>
      <c r="F10" s="48">
        <v>83.865312916247206</v>
      </c>
      <c r="G10" s="47">
        <v>130476.2822</v>
      </c>
      <c r="H10" s="48">
        <v>-36.784912009088501</v>
      </c>
      <c r="I10" s="47">
        <v>15993.6049</v>
      </c>
      <c r="J10" s="48">
        <v>19.390724811119</v>
      </c>
      <c r="K10" s="47">
        <v>33801.5844</v>
      </c>
      <c r="L10" s="48">
        <v>25.9063055982752</v>
      </c>
      <c r="M10" s="48">
        <v>-0.52683860286738504</v>
      </c>
      <c r="N10" s="47">
        <v>1441400.3088</v>
      </c>
      <c r="O10" s="47">
        <v>45022591.976400003</v>
      </c>
      <c r="P10" s="47">
        <v>75828</v>
      </c>
      <c r="Q10" s="47">
        <v>100979</v>
      </c>
      <c r="R10" s="48">
        <v>-24.907158914229701</v>
      </c>
      <c r="S10" s="47">
        <v>1.0877340375586899</v>
      </c>
      <c r="T10" s="47">
        <v>1.51288381445647</v>
      </c>
      <c r="U10" s="49">
        <v>-39.085820818110399</v>
      </c>
    </row>
    <row r="11" spans="1:23" ht="12" thickBot="1">
      <c r="A11" s="71"/>
      <c r="B11" s="60" t="s">
        <v>9</v>
      </c>
      <c r="C11" s="61"/>
      <c r="D11" s="47">
        <v>37010.441700000003</v>
      </c>
      <c r="E11" s="47">
        <v>54602</v>
      </c>
      <c r="F11" s="48">
        <v>67.782208893447105</v>
      </c>
      <c r="G11" s="47">
        <v>49895.08</v>
      </c>
      <c r="H11" s="48">
        <v>-25.823464558028601</v>
      </c>
      <c r="I11" s="47">
        <v>7404.2527</v>
      </c>
      <c r="J11" s="48">
        <v>20.005847971276701</v>
      </c>
      <c r="K11" s="47">
        <v>11602.0324</v>
      </c>
      <c r="L11" s="48">
        <v>23.252858598483101</v>
      </c>
      <c r="M11" s="48">
        <v>-0.36181416800732302</v>
      </c>
      <c r="N11" s="47">
        <v>410858.97730000003</v>
      </c>
      <c r="O11" s="47">
        <v>15804194.004899999</v>
      </c>
      <c r="P11" s="47">
        <v>1975</v>
      </c>
      <c r="Q11" s="47">
        <v>2721</v>
      </c>
      <c r="R11" s="48">
        <v>-27.416391032708599</v>
      </c>
      <c r="S11" s="47">
        <v>18.739464151898702</v>
      </c>
      <c r="T11" s="47">
        <v>19.343860124954102</v>
      </c>
      <c r="U11" s="49">
        <v>-3.2252575001942398</v>
      </c>
    </row>
    <row r="12" spans="1:23" ht="12" thickBot="1">
      <c r="A12" s="71"/>
      <c r="B12" s="60" t="s">
        <v>10</v>
      </c>
      <c r="C12" s="61"/>
      <c r="D12" s="47">
        <v>177179.10759999999</v>
      </c>
      <c r="E12" s="47">
        <v>207792</v>
      </c>
      <c r="F12" s="48">
        <v>85.267530800030798</v>
      </c>
      <c r="G12" s="47">
        <v>256881.4725</v>
      </c>
      <c r="H12" s="48">
        <v>-31.026902845241199</v>
      </c>
      <c r="I12" s="47">
        <v>11013.660599999999</v>
      </c>
      <c r="J12" s="48">
        <v>6.2161169842126496</v>
      </c>
      <c r="K12" s="47">
        <v>30239.194800000001</v>
      </c>
      <c r="L12" s="48">
        <v>11.7716527025903</v>
      </c>
      <c r="M12" s="48">
        <v>-0.63578194879712902</v>
      </c>
      <c r="N12" s="47">
        <v>2235164.7999999998</v>
      </c>
      <c r="O12" s="47">
        <v>58081383.265799999</v>
      </c>
      <c r="P12" s="47">
        <v>1446</v>
      </c>
      <c r="Q12" s="47">
        <v>2131</v>
      </c>
      <c r="R12" s="48">
        <v>-32.144533083059599</v>
      </c>
      <c r="S12" s="47">
        <v>122.53050318119</v>
      </c>
      <c r="T12" s="47">
        <v>108.478252604411</v>
      </c>
      <c r="U12" s="49">
        <v>11.468369272914</v>
      </c>
    </row>
    <row r="13" spans="1:23" ht="12" thickBot="1">
      <c r="A13" s="71"/>
      <c r="B13" s="60" t="s">
        <v>11</v>
      </c>
      <c r="C13" s="61"/>
      <c r="D13" s="47">
        <v>213629.1966</v>
      </c>
      <c r="E13" s="47">
        <v>335550</v>
      </c>
      <c r="F13" s="48">
        <v>63.665384175234699</v>
      </c>
      <c r="G13" s="47">
        <v>343278.58779999998</v>
      </c>
      <c r="H13" s="48">
        <v>-37.767980820154101</v>
      </c>
      <c r="I13" s="47">
        <v>58352.360399999998</v>
      </c>
      <c r="J13" s="48">
        <v>27.314787177362799</v>
      </c>
      <c r="K13" s="47">
        <v>88532.731100000005</v>
      </c>
      <c r="L13" s="48">
        <v>25.7903447073083</v>
      </c>
      <c r="M13" s="48">
        <v>-0.34089506022253502</v>
      </c>
      <c r="N13" s="47">
        <v>2711323.8382000001</v>
      </c>
      <c r="O13" s="47">
        <v>89151425.291800007</v>
      </c>
      <c r="P13" s="47">
        <v>8290</v>
      </c>
      <c r="Q13" s="47">
        <v>10747</v>
      </c>
      <c r="R13" s="48">
        <v>-22.8621941006793</v>
      </c>
      <c r="S13" s="47">
        <v>25.769505018094101</v>
      </c>
      <c r="T13" s="47">
        <v>26.0244356006327</v>
      </c>
      <c r="U13" s="49">
        <v>-0.98927232928859699</v>
      </c>
    </row>
    <row r="14" spans="1:23" ht="12" thickBot="1">
      <c r="A14" s="71"/>
      <c r="B14" s="60" t="s">
        <v>12</v>
      </c>
      <c r="C14" s="61"/>
      <c r="D14" s="47">
        <v>148417.04149999999</v>
      </c>
      <c r="E14" s="47">
        <v>174239</v>
      </c>
      <c r="F14" s="48">
        <v>85.180149966425404</v>
      </c>
      <c r="G14" s="47">
        <v>170897.26560000001</v>
      </c>
      <c r="H14" s="48">
        <v>-13.1542327614632</v>
      </c>
      <c r="I14" s="47">
        <v>30424.4372</v>
      </c>
      <c r="J14" s="48">
        <v>20.499288284223098</v>
      </c>
      <c r="K14" s="47">
        <v>31517.874899999999</v>
      </c>
      <c r="L14" s="48">
        <v>18.442585836200799</v>
      </c>
      <c r="M14" s="48">
        <v>-3.4692621360712002E-2</v>
      </c>
      <c r="N14" s="47">
        <v>1706923.1436999999</v>
      </c>
      <c r="O14" s="47">
        <v>46542906.887100004</v>
      </c>
      <c r="P14" s="47">
        <v>2166</v>
      </c>
      <c r="Q14" s="47">
        <v>2623</v>
      </c>
      <c r="R14" s="48">
        <v>-17.422798322531499</v>
      </c>
      <c r="S14" s="47">
        <v>68.521256463527195</v>
      </c>
      <c r="T14" s="47">
        <v>67.860537857415196</v>
      </c>
      <c r="U14" s="49">
        <v>0.96425348893559804</v>
      </c>
    </row>
    <row r="15" spans="1:23" ht="12" thickBot="1">
      <c r="A15" s="71"/>
      <c r="B15" s="60" t="s">
        <v>13</v>
      </c>
      <c r="C15" s="61"/>
      <c r="D15" s="47">
        <v>65869.756999999998</v>
      </c>
      <c r="E15" s="47">
        <v>112058</v>
      </c>
      <c r="F15" s="48">
        <v>58.781842438737101</v>
      </c>
      <c r="G15" s="47">
        <v>108962.9146</v>
      </c>
      <c r="H15" s="48">
        <v>-39.548462665663699</v>
      </c>
      <c r="I15" s="47">
        <v>15308.909299999999</v>
      </c>
      <c r="J15" s="48">
        <v>23.241180774357499</v>
      </c>
      <c r="K15" s="47">
        <v>24464.8694</v>
      </c>
      <c r="L15" s="48">
        <v>22.452473384921699</v>
      </c>
      <c r="M15" s="48">
        <v>-0.37424929396925399</v>
      </c>
      <c r="N15" s="47">
        <v>1384480.8330999999</v>
      </c>
      <c r="O15" s="47">
        <v>29204905.267200001</v>
      </c>
      <c r="P15" s="47">
        <v>1898</v>
      </c>
      <c r="Q15" s="47">
        <v>3217</v>
      </c>
      <c r="R15" s="48">
        <v>-41.000932545850198</v>
      </c>
      <c r="S15" s="47">
        <v>34.704824552160197</v>
      </c>
      <c r="T15" s="47">
        <v>36.898316941249597</v>
      </c>
      <c r="U15" s="49">
        <v>-6.3204249478129197</v>
      </c>
    </row>
    <row r="16" spans="1:23" ht="12" thickBot="1">
      <c r="A16" s="71"/>
      <c r="B16" s="60" t="s">
        <v>14</v>
      </c>
      <c r="C16" s="61"/>
      <c r="D16" s="47">
        <v>621647.50650000002</v>
      </c>
      <c r="E16" s="47">
        <v>633281</v>
      </c>
      <c r="F16" s="48">
        <v>98.162980809466902</v>
      </c>
      <c r="G16" s="47">
        <v>789758.68870000006</v>
      </c>
      <c r="H16" s="48">
        <v>-21.286398567735102</v>
      </c>
      <c r="I16" s="47">
        <v>37197.491499999996</v>
      </c>
      <c r="J16" s="48">
        <v>5.9836951183845901</v>
      </c>
      <c r="K16" s="47">
        <v>74219.8462</v>
      </c>
      <c r="L16" s="48">
        <v>9.3977878638057497</v>
      </c>
      <c r="M16" s="48">
        <v>-0.49882014845781197</v>
      </c>
      <c r="N16" s="47">
        <v>8915216.8871999998</v>
      </c>
      <c r="O16" s="47">
        <v>246520373.53060001</v>
      </c>
      <c r="P16" s="47">
        <v>39306</v>
      </c>
      <c r="Q16" s="47">
        <v>58782</v>
      </c>
      <c r="R16" s="48">
        <v>-33.132591609676403</v>
      </c>
      <c r="S16" s="47">
        <v>15.8155881163181</v>
      </c>
      <c r="T16" s="47">
        <v>15.933169703310501</v>
      </c>
      <c r="U16" s="49">
        <v>-0.74345377565251103</v>
      </c>
    </row>
    <row r="17" spans="1:21" ht="12" thickBot="1">
      <c r="A17" s="71"/>
      <c r="B17" s="60" t="s">
        <v>15</v>
      </c>
      <c r="C17" s="61"/>
      <c r="D17" s="47">
        <v>360282.26040000003</v>
      </c>
      <c r="E17" s="47">
        <v>402957</v>
      </c>
      <c r="F17" s="48">
        <v>89.409604598009196</v>
      </c>
      <c r="G17" s="47">
        <v>439922.96610000002</v>
      </c>
      <c r="H17" s="48">
        <v>-18.103329863869099</v>
      </c>
      <c r="I17" s="47">
        <v>28700.6839</v>
      </c>
      <c r="J17" s="48">
        <v>7.96616626867372</v>
      </c>
      <c r="K17" s="47">
        <v>72797.5236</v>
      </c>
      <c r="L17" s="48">
        <v>16.547788865256098</v>
      </c>
      <c r="M17" s="48">
        <v>-0.60574642541824097</v>
      </c>
      <c r="N17" s="47">
        <v>4825491.3147</v>
      </c>
      <c r="O17" s="47">
        <v>234455446.56130001</v>
      </c>
      <c r="P17" s="47">
        <v>8534</v>
      </c>
      <c r="Q17" s="47">
        <v>9910</v>
      </c>
      <c r="R17" s="48">
        <v>-13.8849646821393</v>
      </c>
      <c r="S17" s="47">
        <v>42.217279165690201</v>
      </c>
      <c r="T17" s="47">
        <v>48.425592552976802</v>
      </c>
      <c r="U17" s="49">
        <v>-14.7056217500916</v>
      </c>
    </row>
    <row r="18" spans="1:21" ht="12" thickBot="1">
      <c r="A18" s="71"/>
      <c r="B18" s="60" t="s">
        <v>16</v>
      </c>
      <c r="C18" s="61"/>
      <c r="D18" s="47">
        <v>1184679.3126000001</v>
      </c>
      <c r="E18" s="47">
        <v>1456951</v>
      </c>
      <c r="F18" s="48">
        <v>81.312227562903601</v>
      </c>
      <c r="G18" s="47">
        <v>1722878.3017</v>
      </c>
      <c r="H18" s="48">
        <v>-31.238363648143199</v>
      </c>
      <c r="I18" s="47">
        <v>181587.88329999999</v>
      </c>
      <c r="J18" s="48">
        <v>15.3280201121662</v>
      </c>
      <c r="K18" s="47">
        <v>267024.46000000002</v>
      </c>
      <c r="L18" s="48">
        <v>15.498741828515801</v>
      </c>
      <c r="M18" s="48">
        <v>-0.31995786715569102</v>
      </c>
      <c r="N18" s="47">
        <v>17733193.467700001</v>
      </c>
      <c r="O18" s="47">
        <v>577633305.73699999</v>
      </c>
      <c r="P18" s="47">
        <v>65817</v>
      </c>
      <c r="Q18" s="47">
        <v>99945</v>
      </c>
      <c r="R18" s="48">
        <v>-34.1467807294012</v>
      </c>
      <c r="S18" s="47">
        <v>17.999594521172298</v>
      </c>
      <c r="T18" s="47">
        <v>18.634741234679101</v>
      </c>
      <c r="U18" s="49">
        <v>-3.52867234181099</v>
      </c>
    </row>
    <row r="19" spans="1:21" ht="12" thickBot="1">
      <c r="A19" s="71"/>
      <c r="B19" s="60" t="s">
        <v>17</v>
      </c>
      <c r="C19" s="61"/>
      <c r="D19" s="47">
        <v>529081.49349999998</v>
      </c>
      <c r="E19" s="47">
        <v>717731</v>
      </c>
      <c r="F19" s="48">
        <v>73.715848068426794</v>
      </c>
      <c r="G19" s="47">
        <v>597703.60889999999</v>
      </c>
      <c r="H19" s="48">
        <v>-11.480960525952099</v>
      </c>
      <c r="I19" s="47">
        <v>50327.145900000003</v>
      </c>
      <c r="J19" s="48">
        <v>9.5121727972517007</v>
      </c>
      <c r="K19" s="47">
        <v>73543.8465</v>
      </c>
      <c r="L19" s="48">
        <v>12.3044006100864</v>
      </c>
      <c r="M19" s="48">
        <v>-0.315685155249529</v>
      </c>
      <c r="N19" s="47">
        <v>7306472.2249999996</v>
      </c>
      <c r="O19" s="47">
        <v>193927560.43869999</v>
      </c>
      <c r="P19" s="47">
        <v>10920</v>
      </c>
      <c r="Q19" s="47">
        <v>15424</v>
      </c>
      <c r="R19" s="48">
        <v>-29.201244813277999</v>
      </c>
      <c r="S19" s="47">
        <v>48.4506862179487</v>
      </c>
      <c r="T19" s="47">
        <v>40.668974358143203</v>
      </c>
      <c r="U19" s="49">
        <v>16.061097307890702</v>
      </c>
    </row>
    <row r="20" spans="1:21" ht="12" thickBot="1">
      <c r="A20" s="71"/>
      <c r="B20" s="60" t="s">
        <v>18</v>
      </c>
      <c r="C20" s="61"/>
      <c r="D20" s="47">
        <v>766602.05669999996</v>
      </c>
      <c r="E20" s="47">
        <v>1072716</v>
      </c>
      <c r="F20" s="48">
        <v>71.463654564675096</v>
      </c>
      <c r="G20" s="47">
        <v>1071580.7823999999</v>
      </c>
      <c r="H20" s="48">
        <v>-28.460637845421701</v>
      </c>
      <c r="I20" s="47">
        <v>66151.326700000005</v>
      </c>
      <c r="J20" s="48">
        <v>8.62916113019085</v>
      </c>
      <c r="K20" s="47">
        <v>73939.033200000005</v>
      </c>
      <c r="L20" s="48">
        <v>6.8999961938847099</v>
      </c>
      <c r="M20" s="48">
        <v>-0.10532605259977899</v>
      </c>
      <c r="N20" s="47">
        <v>9149705.4702000003</v>
      </c>
      <c r="O20" s="47">
        <v>290339872.5557</v>
      </c>
      <c r="P20" s="47">
        <v>32384</v>
      </c>
      <c r="Q20" s="47">
        <v>39771</v>
      </c>
      <c r="R20" s="48">
        <v>-18.573835206557501</v>
      </c>
      <c r="S20" s="47">
        <v>23.6722473042243</v>
      </c>
      <c r="T20" s="47">
        <v>24.290144011968501</v>
      </c>
      <c r="U20" s="49">
        <v>-2.61021566648615</v>
      </c>
    </row>
    <row r="21" spans="1:21" ht="12" thickBot="1">
      <c r="A21" s="71"/>
      <c r="B21" s="60" t="s">
        <v>19</v>
      </c>
      <c r="C21" s="61"/>
      <c r="D21" s="47">
        <v>299700.7537</v>
      </c>
      <c r="E21" s="47">
        <v>391705</v>
      </c>
      <c r="F21" s="48">
        <v>76.511852976091703</v>
      </c>
      <c r="G21" s="47">
        <v>379123.8075</v>
      </c>
      <c r="H21" s="48">
        <v>-20.949107449549999</v>
      </c>
      <c r="I21" s="47">
        <v>43113.608699999997</v>
      </c>
      <c r="J21" s="48">
        <v>14.3855523110084</v>
      </c>
      <c r="K21" s="47">
        <v>50861.24</v>
      </c>
      <c r="L21" s="48">
        <v>13.415469826436601</v>
      </c>
      <c r="M21" s="48">
        <v>-0.15232879300622601</v>
      </c>
      <c r="N21" s="47">
        <v>3335786.3813999998</v>
      </c>
      <c r="O21" s="47">
        <v>113273441.82099999</v>
      </c>
      <c r="P21" s="47">
        <v>26703</v>
      </c>
      <c r="Q21" s="47">
        <v>34453</v>
      </c>
      <c r="R21" s="48">
        <v>-22.494412678141199</v>
      </c>
      <c r="S21" s="47">
        <v>11.223486263715699</v>
      </c>
      <c r="T21" s="47">
        <v>10.644837166574799</v>
      </c>
      <c r="U21" s="49">
        <v>5.1556983591777996</v>
      </c>
    </row>
    <row r="22" spans="1:21" ht="12" thickBot="1">
      <c r="A22" s="71"/>
      <c r="B22" s="60" t="s">
        <v>20</v>
      </c>
      <c r="C22" s="61"/>
      <c r="D22" s="47">
        <v>895173.1385</v>
      </c>
      <c r="E22" s="47">
        <v>963852</v>
      </c>
      <c r="F22" s="48">
        <v>92.874542824002006</v>
      </c>
      <c r="G22" s="47">
        <v>959955.6531</v>
      </c>
      <c r="H22" s="48">
        <v>-6.7484903485694003</v>
      </c>
      <c r="I22" s="47">
        <v>115469.94560000001</v>
      </c>
      <c r="J22" s="48">
        <v>12.899174543316599</v>
      </c>
      <c r="K22" s="47">
        <v>134114.17879999999</v>
      </c>
      <c r="L22" s="48">
        <v>13.9708723384151</v>
      </c>
      <c r="M22" s="48">
        <v>-0.13901761444480501</v>
      </c>
      <c r="N22" s="47">
        <v>10810100.4541</v>
      </c>
      <c r="O22" s="47">
        <v>323136427.56370002</v>
      </c>
      <c r="P22" s="47">
        <v>57272</v>
      </c>
      <c r="Q22" s="47">
        <v>77655</v>
      </c>
      <c r="R22" s="48">
        <v>-26.248148863563198</v>
      </c>
      <c r="S22" s="47">
        <v>15.630205658960801</v>
      </c>
      <c r="T22" s="47">
        <v>16.066026465778101</v>
      </c>
      <c r="U22" s="49">
        <v>-2.7883241994804702</v>
      </c>
    </row>
    <row r="23" spans="1:21" ht="12" thickBot="1">
      <c r="A23" s="71"/>
      <c r="B23" s="60" t="s">
        <v>21</v>
      </c>
      <c r="C23" s="61"/>
      <c r="D23" s="47">
        <v>2203567.1329000001</v>
      </c>
      <c r="E23" s="47">
        <v>2370927</v>
      </c>
      <c r="F23" s="48">
        <v>92.941163220124494</v>
      </c>
      <c r="G23" s="47">
        <v>2808272.6131000002</v>
      </c>
      <c r="H23" s="48">
        <v>-21.533004929050598</v>
      </c>
      <c r="I23" s="47">
        <v>233630.80489999999</v>
      </c>
      <c r="J23" s="48">
        <v>10.6023910690904</v>
      </c>
      <c r="K23" s="47">
        <v>384452.58299999998</v>
      </c>
      <c r="L23" s="48">
        <v>13.6900022172566</v>
      </c>
      <c r="M23" s="48">
        <v>-0.39230267858546303</v>
      </c>
      <c r="N23" s="47">
        <v>27218467.0997</v>
      </c>
      <c r="O23" s="47">
        <v>708389179.65009999</v>
      </c>
      <c r="P23" s="47">
        <v>74780</v>
      </c>
      <c r="Q23" s="47">
        <v>99434</v>
      </c>
      <c r="R23" s="48">
        <v>-24.7943359414285</v>
      </c>
      <c r="S23" s="47">
        <v>29.467332614335401</v>
      </c>
      <c r="T23" s="47">
        <v>29.099844879015201</v>
      </c>
      <c r="U23" s="49">
        <v>1.2471021389339501</v>
      </c>
    </row>
    <row r="24" spans="1:21" ht="12" thickBot="1">
      <c r="A24" s="71"/>
      <c r="B24" s="60" t="s">
        <v>22</v>
      </c>
      <c r="C24" s="61"/>
      <c r="D24" s="47">
        <v>233922.44099999999</v>
      </c>
      <c r="E24" s="47">
        <v>291856</v>
      </c>
      <c r="F24" s="48">
        <v>80.149951003234506</v>
      </c>
      <c r="G24" s="47">
        <v>292307.84250000003</v>
      </c>
      <c r="H24" s="48">
        <v>-19.973942881809599</v>
      </c>
      <c r="I24" s="47">
        <v>38440.698600000003</v>
      </c>
      <c r="J24" s="48">
        <v>16.4330957028616</v>
      </c>
      <c r="K24" s="47">
        <v>47094.065600000002</v>
      </c>
      <c r="L24" s="48">
        <v>16.1111194271156</v>
      </c>
      <c r="M24" s="48">
        <v>-0.18374644214195801</v>
      </c>
      <c r="N24" s="47">
        <v>3106602.0614</v>
      </c>
      <c r="O24" s="47">
        <v>87345658.445199996</v>
      </c>
      <c r="P24" s="47">
        <v>27616</v>
      </c>
      <c r="Q24" s="47">
        <v>34546</v>
      </c>
      <c r="R24" s="48">
        <v>-20.0602095756383</v>
      </c>
      <c r="S24" s="47">
        <v>8.4705403027230606</v>
      </c>
      <c r="T24" s="47">
        <v>8.8161753864412695</v>
      </c>
      <c r="U24" s="49">
        <v>-4.0804372727805402</v>
      </c>
    </row>
    <row r="25" spans="1:21" ht="12" thickBot="1">
      <c r="A25" s="71"/>
      <c r="B25" s="60" t="s">
        <v>23</v>
      </c>
      <c r="C25" s="61"/>
      <c r="D25" s="47">
        <v>198419.56419999999</v>
      </c>
      <c r="E25" s="47">
        <v>193915</v>
      </c>
      <c r="F25" s="48">
        <v>102.322958100199</v>
      </c>
      <c r="G25" s="47">
        <v>237615.12890000001</v>
      </c>
      <c r="H25" s="48">
        <v>-16.4953994644404</v>
      </c>
      <c r="I25" s="47">
        <v>17023.416799999999</v>
      </c>
      <c r="J25" s="48">
        <v>8.5795051857089</v>
      </c>
      <c r="K25" s="47">
        <v>28313.302599999999</v>
      </c>
      <c r="L25" s="48">
        <v>11.915614435440901</v>
      </c>
      <c r="M25" s="48">
        <v>-0.39874845967280398</v>
      </c>
      <c r="N25" s="47">
        <v>2363788.5306000002</v>
      </c>
      <c r="O25" s="47">
        <v>72921425.033899993</v>
      </c>
      <c r="P25" s="47">
        <v>13771</v>
      </c>
      <c r="Q25" s="47">
        <v>17100</v>
      </c>
      <c r="R25" s="48">
        <v>-19.467836257309902</v>
      </c>
      <c r="S25" s="47">
        <v>14.408508038631901</v>
      </c>
      <c r="T25" s="47">
        <v>13.910536327485399</v>
      </c>
      <c r="U25" s="49">
        <v>3.4560948976214001</v>
      </c>
    </row>
    <row r="26" spans="1:21" ht="12" thickBot="1">
      <c r="A26" s="71"/>
      <c r="B26" s="60" t="s">
        <v>24</v>
      </c>
      <c r="C26" s="61"/>
      <c r="D26" s="47">
        <v>331864.26669999998</v>
      </c>
      <c r="E26" s="47">
        <v>424282</v>
      </c>
      <c r="F26" s="48">
        <v>78.217851971094703</v>
      </c>
      <c r="G26" s="47">
        <v>364625.99910000002</v>
      </c>
      <c r="H26" s="48">
        <v>-8.9850236902648692</v>
      </c>
      <c r="I26" s="47">
        <v>90268.091499999995</v>
      </c>
      <c r="J26" s="48">
        <v>27.200304629844599</v>
      </c>
      <c r="K26" s="47">
        <v>89319.878800000006</v>
      </c>
      <c r="L26" s="48">
        <v>24.496300050042201</v>
      </c>
      <c r="M26" s="48">
        <v>1.0615920137142E-2</v>
      </c>
      <c r="N26" s="47">
        <v>4122028.108</v>
      </c>
      <c r="O26" s="47">
        <v>157200581.05410001</v>
      </c>
      <c r="P26" s="47">
        <v>27125</v>
      </c>
      <c r="Q26" s="47">
        <v>36938</v>
      </c>
      <c r="R26" s="48">
        <v>-26.566137852617899</v>
      </c>
      <c r="S26" s="47">
        <v>12.234627343778801</v>
      </c>
      <c r="T26" s="47">
        <v>13.6731614055986</v>
      </c>
      <c r="U26" s="49">
        <v>-11.7578903010172</v>
      </c>
    </row>
    <row r="27" spans="1:21" ht="12" thickBot="1">
      <c r="A27" s="71"/>
      <c r="B27" s="60" t="s">
        <v>25</v>
      </c>
      <c r="C27" s="61"/>
      <c r="D27" s="47">
        <v>187189.85149999999</v>
      </c>
      <c r="E27" s="47">
        <v>250423</v>
      </c>
      <c r="F27" s="48">
        <v>74.749464506055801</v>
      </c>
      <c r="G27" s="47">
        <v>236801.92629999999</v>
      </c>
      <c r="H27" s="48">
        <v>-20.9508746720022</v>
      </c>
      <c r="I27" s="47">
        <v>52872.624799999998</v>
      </c>
      <c r="J27" s="48">
        <v>28.245454748918402</v>
      </c>
      <c r="K27" s="47">
        <v>68026.644799999995</v>
      </c>
      <c r="L27" s="48">
        <v>28.727234555439502</v>
      </c>
      <c r="M27" s="48">
        <v>-0.222765947733468</v>
      </c>
      <c r="N27" s="47">
        <v>2225787.9317999999</v>
      </c>
      <c r="O27" s="47">
        <v>73374229.370000005</v>
      </c>
      <c r="P27" s="47">
        <v>29865</v>
      </c>
      <c r="Q27" s="47">
        <v>38430</v>
      </c>
      <c r="R27" s="48">
        <v>-22.287275565964102</v>
      </c>
      <c r="S27" s="47">
        <v>6.2678671187008197</v>
      </c>
      <c r="T27" s="47">
        <v>6.45195443143378</v>
      </c>
      <c r="U27" s="49">
        <v>-2.93700088477804</v>
      </c>
    </row>
    <row r="28" spans="1:21" ht="12" thickBot="1">
      <c r="A28" s="71"/>
      <c r="B28" s="60" t="s">
        <v>26</v>
      </c>
      <c r="C28" s="61"/>
      <c r="D28" s="47">
        <v>773138.43339999998</v>
      </c>
      <c r="E28" s="47">
        <v>915810</v>
      </c>
      <c r="F28" s="48">
        <v>84.421270066935307</v>
      </c>
      <c r="G28" s="47">
        <v>750816.26630000002</v>
      </c>
      <c r="H28" s="48">
        <v>2.9730532091430302</v>
      </c>
      <c r="I28" s="47">
        <v>32946.928800000002</v>
      </c>
      <c r="J28" s="48">
        <v>4.2614527200660097</v>
      </c>
      <c r="K28" s="47">
        <v>55690.250200000002</v>
      </c>
      <c r="L28" s="48">
        <v>7.4172940437798296</v>
      </c>
      <c r="M28" s="48">
        <v>-0.408389643040246</v>
      </c>
      <c r="N28" s="47">
        <v>8141628.6661</v>
      </c>
      <c r="O28" s="47">
        <v>252079399.98660001</v>
      </c>
      <c r="P28" s="47">
        <v>41989</v>
      </c>
      <c r="Q28" s="47">
        <v>47589</v>
      </c>
      <c r="R28" s="48">
        <v>-11.7674252453298</v>
      </c>
      <c r="S28" s="47">
        <v>18.412880359141699</v>
      </c>
      <c r="T28" s="47">
        <v>19.0519271323205</v>
      </c>
      <c r="U28" s="49">
        <v>-3.4706507657371302</v>
      </c>
    </row>
    <row r="29" spans="1:21" ht="12" thickBot="1">
      <c r="A29" s="71"/>
      <c r="B29" s="60" t="s">
        <v>27</v>
      </c>
      <c r="C29" s="61"/>
      <c r="D29" s="47">
        <v>629350.7389</v>
      </c>
      <c r="E29" s="47">
        <v>701894</v>
      </c>
      <c r="F29" s="48">
        <v>89.664641512821007</v>
      </c>
      <c r="G29" s="47">
        <v>511461.59779999999</v>
      </c>
      <c r="H29" s="48">
        <v>23.049460918881898</v>
      </c>
      <c r="I29" s="47">
        <v>84906.749100000001</v>
      </c>
      <c r="J29" s="48">
        <v>13.491165395055001</v>
      </c>
      <c r="K29" s="47">
        <v>104111.69500000001</v>
      </c>
      <c r="L29" s="48">
        <v>20.355720829838599</v>
      </c>
      <c r="M29" s="48">
        <v>-0.18446482789469501</v>
      </c>
      <c r="N29" s="47">
        <v>5336032.835</v>
      </c>
      <c r="O29" s="47">
        <v>178935128.99540001</v>
      </c>
      <c r="P29" s="47">
        <v>83625</v>
      </c>
      <c r="Q29" s="47">
        <v>93152</v>
      </c>
      <c r="R29" s="48">
        <v>-10.227370319477799</v>
      </c>
      <c r="S29" s="47">
        <v>7.5258683276532103</v>
      </c>
      <c r="T29" s="47">
        <v>6.8368302795431104</v>
      </c>
      <c r="U29" s="49">
        <v>9.1555953162013903</v>
      </c>
    </row>
    <row r="30" spans="1:21" ht="12" thickBot="1">
      <c r="A30" s="71"/>
      <c r="B30" s="60" t="s">
        <v>28</v>
      </c>
      <c r="C30" s="61"/>
      <c r="D30" s="47">
        <v>878033.95539999998</v>
      </c>
      <c r="E30" s="47">
        <v>925830</v>
      </c>
      <c r="F30" s="48">
        <v>94.837492347407206</v>
      </c>
      <c r="G30" s="47">
        <v>892686.44420000003</v>
      </c>
      <c r="H30" s="48">
        <v>-1.64139255112483</v>
      </c>
      <c r="I30" s="47">
        <v>109832.57829999999</v>
      </c>
      <c r="J30" s="48">
        <v>12.508921508618</v>
      </c>
      <c r="K30" s="47">
        <v>162093.29459999999</v>
      </c>
      <c r="L30" s="48">
        <v>18.157920471758001</v>
      </c>
      <c r="M30" s="48">
        <v>-0.322411339895117</v>
      </c>
      <c r="N30" s="47">
        <v>10889550.341700001</v>
      </c>
      <c r="O30" s="47">
        <v>330118232.22100002</v>
      </c>
      <c r="P30" s="47">
        <v>68820</v>
      </c>
      <c r="Q30" s="47">
        <v>81659</v>
      </c>
      <c r="R30" s="48">
        <v>-15.722700498414101</v>
      </c>
      <c r="S30" s="47">
        <v>12.7584126038942</v>
      </c>
      <c r="T30" s="47">
        <v>13.244821753878901</v>
      </c>
      <c r="U30" s="49">
        <v>-3.8124582194202898</v>
      </c>
    </row>
    <row r="31" spans="1:21" ht="12" thickBot="1">
      <c r="A31" s="71"/>
      <c r="B31" s="60" t="s">
        <v>29</v>
      </c>
      <c r="C31" s="61"/>
      <c r="D31" s="47">
        <v>662285.38020000001</v>
      </c>
      <c r="E31" s="47">
        <v>658328</v>
      </c>
      <c r="F31" s="48">
        <v>100.601125912919</v>
      </c>
      <c r="G31" s="47">
        <v>719044.91150000005</v>
      </c>
      <c r="H31" s="48">
        <v>-7.8937393745814699</v>
      </c>
      <c r="I31" s="47">
        <v>45448.972699999998</v>
      </c>
      <c r="J31" s="48">
        <v>6.8624454138297803</v>
      </c>
      <c r="K31" s="47">
        <v>49871.396399999998</v>
      </c>
      <c r="L31" s="48">
        <v>6.9357832316709196</v>
      </c>
      <c r="M31" s="48">
        <v>-8.8676556487999006E-2</v>
      </c>
      <c r="N31" s="47">
        <v>8153750.4463</v>
      </c>
      <c r="O31" s="47">
        <v>266269723.39070001</v>
      </c>
      <c r="P31" s="47">
        <v>27669</v>
      </c>
      <c r="Q31" s="47">
        <v>33760</v>
      </c>
      <c r="R31" s="48">
        <v>-18.0420616113744</v>
      </c>
      <c r="S31" s="47">
        <v>23.9360070909682</v>
      </c>
      <c r="T31" s="47">
        <v>26.695044683056899</v>
      </c>
      <c r="U31" s="49">
        <v>-11.5267244933668</v>
      </c>
    </row>
    <row r="32" spans="1:21" ht="12" thickBot="1">
      <c r="A32" s="71"/>
      <c r="B32" s="60" t="s">
        <v>30</v>
      </c>
      <c r="C32" s="61"/>
      <c r="D32" s="47">
        <v>106844.11470000001</v>
      </c>
      <c r="E32" s="47">
        <v>128940</v>
      </c>
      <c r="F32" s="48">
        <v>82.863436249418299</v>
      </c>
      <c r="G32" s="47">
        <v>116786.1382</v>
      </c>
      <c r="H32" s="48">
        <v>-8.5130167443108498</v>
      </c>
      <c r="I32" s="47">
        <v>27066.607100000001</v>
      </c>
      <c r="J32" s="48">
        <v>25.3328011336875</v>
      </c>
      <c r="K32" s="47">
        <v>33961.352700000003</v>
      </c>
      <c r="L32" s="48">
        <v>29.0799518020196</v>
      </c>
      <c r="M32" s="48">
        <v>-0.20301740218963699</v>
      </c>
      <c r="N32" s="47">
        <v>1194791.5475000001</v>
      </c>
      <c r="O32" s="47">
        <v>40514063.751100004</v>
      </c>
      <c r="P32" s="47">
        <v>23686</v>
      </c>
      <c r="Q32" s="47">
        <v>28419</v>
      </c>
      <c r="R32" s="48">
        <v>-16.654350962384299</v>
      </c>
      <c r="S32" s="47">
        <v>4.5108551338343297</v>
      </c>
      <c r="T32" s="47">
        <v>4.8417910939864202</v>
      </c>
      <c r="U32" s="49">
        <v>-7.3364351178084002</v>
      </c>
    </row>
    <row r="33" spans="1:21" ht="12" thickBot="1">
      <c r="A33" s="71"/>
      <c r="B33" s="60" t="s">
        <v>31</v>
      </c>
      <c r="C33" s="61"/>
      <c r="D33" s="47">
        <v>-2.0512000000000001</v>
      </c>
      <c r="E33" s="50"/>
      <c r="F33" s="50"/>
      <c r="G33" s="47">
        <v>165.1319</v>
      </c>
      <c r="H33" s="48">
        <v>-101.242158541142</v>
      </c>
      <c r="I33" s="47">
        <v>-1.647</v>
      </c>
      <c r="J33" s="48">
        <v>80.294461778471202</v>
      </c>
      <c r="K33" s="47">
        <v>29.631499999999999</v>
      </c>
      <c r="L33" s="48">
        <v>17.944140411392301</v>
      </c>
      <c r="M33" s="48">
        <v>-1.0555827413394501</v>
      </c>
      <c r="N33" s="47">
        <v>388.71940000000001</v>
      </c>
      <c r="O33" s="47">
        <v>28580.276000000002</v>
      </c>
      <c r="P33" s="47">
        <v>6</v>
      </c>
      <c r="Q33" s="47">
        <v>6</v>
      </c>
      <c r="R33" s="48">
        <v>0</v>
      </c>
      <c r="S33" s="47">
        <v>-0.34186666666666699</v>
      </c>
      <c r="T33" s="47">
        <v>4.88605</v>
      </c>
      <c r="U33" s="49">
        <v>1529.22679407176</v>
      </c>
    </row>
    <row r="34" spans="1:21" ht="12" thickBot="1">
      <c r="A34" s="71"/>
      <c r="B34" s="60" t="s">
        <v>40</v>
      </c>
      <c r="C34" s="61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47">
        <v>25.9</v>
      </c>
      <c r="P34" s="50"/>
      <c r="Q34" s="50"/>
      <c r="R34" s="50"/>
      <c r="S34" s="50"/>
      <c r="T34" s="50"/>
      <c r="U34" s="51"/>
    </row>
    <row r="35" spans="1:21" ht="12" thickBot="1">
      <c r="A35" s="71"/>
      <c r="B35" s="60" t="s">
        <v>32</v>
      </c>
      <c r="C35" s="61"/>
      <c r="D35" s="47">
        <v>104295.95540000001</v>
      </c>
      <c r="E35" s="47">
        <v>172062</v>
      </c>
      <c r="F35" s="48">
        <v>60.615333658797397</v>
      </c>
      <c r="G35" s="47">
        <v>138789.4754</v>
      </c>
      <c r="H35" s="48">
        <v>-24.853123697303101</v>
      </c>
      <c r="I35" s="47">
        <v>20928.232100000001</v>
      </c>
      <c r="J35" s="48">
        <v>20.066197217078301</v>
      </c>
      <c r="K35" s="47">
        <v>12038.401</v>
      </c>
      <c r="L35" s="48">
        <v>8.6738572685749897</v>
      </c>
      <c r="M35" s="48">
        <v>0.738456137156422</v>
      </c>
      <c r="N35" s="47">
        <v>1579004.9426</v>
      </c>
      <c r="O35" s="47">
        <v>41919942.224200003</v>
      </c>
      <c r="P35" s="47">
        <v>8132</v>
      </c>
      <c r="Q35" s="47">
        <v>13327</v>
      </c>
      <c r="R35" s="48">
        <v>-38.9810159825917</v>
      </c>
      <c r="S35" s="47">
        <v>12.825375725528801</v>
      </c>
      <c r="T35" s="47">
        <v>12.7420635176709</v>
      </c>
      <c r="U35" s="49">
        <v>0.64958882796742801</v>
      </c>
    </row>
    <row r="36" spans="1:21" ht="12" thickBot="1">
      <c r="A36" s="71"/>
      <c r="B36" s="60" t="s">
        <v>41</v>
      </c>
      <c r="C36" s="61"/>
      <c r="D36" s="50"/>
      <c r="E36" s="47">
        <v>569999</v>
      </c>
      <c r="F36" s="50"/>
      <c r="G36" s="47">
        <v>145468.29</v>
      </c>
      <c r="H36" s="50"/>
      <c r="I36" s="50"/>
      <c r="J36" s="50"/>
      <c r="K36" s="47">
        <v>5991.8973999999998</v>
      </c>
      <c r="L36" s="48">
        <v>4.1190402389414196</v>
      </c>
      <c r="M36" s="50"/>
      <c r="N36" s="50"/>
      <c r="O36" s="50"/>
      <c r="P36" s="50"/>
      <c r="Q36" s="50"/>
      <c r="R36" s="50"/>
      <c r="S36" s="50"/>
      <c r="T36" s="50"/>
      <c r="U36" s="51"/>
    </row>
    <row r="37" spans="1:21" ht="12" thickBot="1">
      <c r="A37" s="71"/>
      <c r="B37" s="60" t="s">
        <v>42</v>
      </c>
      <c r="C37" s="61"/>
      <c r="D37" s="50"/>
      <c r="E37" s="47">
        <v>256927</v>
      </c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1"/>
    </row>
    <row r="38" spans="1:21" ht="12" thickBot="1">
      <c r="A38" s="71"/>
      <c r="B38" s="60" t="s">
        <v>43</v>
      </c>
      <c r="C38" s="61"/>
      <c r="D38" s="50"/>
      <c r="E38" s="47">
        <v>304402</v>
      </c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1"/>
    </row>
    <row r="39" spans="1:21" ht="12" customHeight="1" thickBot="1">
      <c r="A39" s="71"/>
      <c r="B39" s="60" t="s">
        <v>33</v>
      </c>
      <c r="C39" s="61"/>
      <c r="D39" s="47">
        <v>210241.88070000001</v>
      </c>
      <c r="E39" s="47">
        <v>429076</v>
      </c>
      <c r="F39" s="48">
        <v>48.998750967194603</v>
      </c>
      <c r="G39" s="47">
        <v>533544.75</v>
      </c>
      <c r="H39" s="48">
        <v>-60.595267650932797</v>
      </c>
      <c r="I39" s="47">
        <v>11071.752</v>
      </c>
      <c r="J39" s="48">
        <v>5.2661971835186296</v>
      </c>
      <c r="K39" s="47">
        <v>29928.102299999999</v>
      </c>
      <c r="L39" s="48">
        <v>5.60929562140758</v>
      </c>
      <c r="M39" s="48">
        <v>-0.630054993496865</v>
      </c>
      <c r="N39" s="47">
        <v>4288607.3687000005</v>
      </c>
      <c r="O39" s="47">
        <v>106238200.26620001</v>
      </c>
      <c r="P39" s="47">
        <v>383</v>
      </c>
      <c r="Q39" s="47">
        <v>594</v>
      </c>
      <c r="R39" s="48">
        <v>-35.521885521885501</v>
      </c>
      <c r="S39" s="47">
        <v>548.93441436031299</v>
      </c>
      <c r="T39" s="47">
        <v>699.68416666666701</v>
      </c>
      <c r="U39" s="49">
        <v>-27.4622520218605</v>
      </c>
    </row>
    <row r="40" spans="1:21" ht="12" thickBot="1">
      <c r="A40" s="71"/>
      <c r="B40" s="60" t="s">
        <v>34</v>
      </c>
      <c r="C40" s="61"/>
      <c r="D40" s="47">
        <v>367199.00349999999</v>
      </c>
      <c r="E40" s="47">
        <v>578566</v>
      </c>
      <c r="F40" s="48">
        <v>63.467089925781998</v>
      </c>
      <c r="G40" s="47">
        <v>783448.94369999995</v>
      </c>
      <c r="H40" s="48">
        <v>-53.130448837440902</v>
      </c>
      <c r="I40" s="47">
        <v>23238.922900000001</v>
      </c>
      <c r="J40" s="48">
        <v>6.3286998816705697</v>
      </c>
      <c r="K40" s="47">
        <v>60166.026700000002</v>
      </c>
      <c r="L40" s="48">
        <v>7.6796359461349804</v>
      </c>
      <c r="M40" s="48">
        <v>-0.61375340579038096</v>
      </c>
      <c r="N40" s="47">
        <v>7866856.2560999999</v>
      </c>
      <c r="O40" s="47">
        <v>142176593.1451</v>
      </c>
      <c r="P40" s="47">
        <v>1970</v>
      </c>
      <c r="Q40" s="47">
        <v>2830</v>
      </c>
      <c r="R40" s="48">
        <v>-30.3886925795053</v>
      </c>
      <c r="S40" s="47">
        <v>186.395433248731</v>
      </c>
      <c r="T40" s="47">
        <v>312.36356448763303</v>
      </c>
      <c r="U40" s="49">
        <v>-67.581125268668103</v>
      </c>
    </row>
    <row r="41" spans="1:21" ht="12" thickBot="1">
      <c r="A41" s="71"/>
      <c r="B41" s="60" t="s">
        <v>44</v>
      </c>
      <c r="C41" s="61"/>
      <c r="D41" s="50"/>
      <c r="E41" s="47">
        <v>297147</v>
      </c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1"/>
    </row>
    <row r="42" spans="1:21" ht="12" thickBot="1">
      <c r="A42" s="71"/>
      <c r="B42" s="60" t="s">
        <v>45</v>
      </c>
      <c r="C42" s="61"/>
      <c r="D42" s="50"/>
      <c r="E42" s="47">
        <v>126833</v>
      </c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1"/>
    </row>
    <row r="43" spans="1:21" ht="12" thickBot="1">
      <c r="A43" s="72"/>
      <c r="B43" s="60" t="s">
        <v>35</v>
      </c>
      <c r="C43" s="61"/>
      <c r="D43" s="52">
        <v>7685.2830999999996</v>
      </c>
      <c r="E43" s="53"/>
      <c r="F43" s="53"/>
      <c r="G43" s="52">
        <v>50696.091999999997</v>
      </c>
      <c r="H43" s="54">
        <v>-84.840482181545696</v>
      </c>
      <c r="I43" s="52">
        <v>1212.3308</v>
      </c>
      <c r="J43" s="54">
        <v>15.7747058140253</v>
      </c>
      <c r="K43" s="52">
        <v>5564.9326000000001</v>
      </c>
      <c r="L43" s="54">
        <v>10.9770445422105</v>
      </c>
      <c r="M43" s="54">
        <v>-0.78214816114754004</v>
      </c>
      <c r="N43" s="52">
        <v>349258.49070000002</v>
      </c>
      <c r="O43" s="52">
        <v>14320092.646500001</v>
      </c>
      <c r="P43" s="52">
        <v>42</v>
      </c>
      <c r="Q43" s="52">
        <v>72</v>
      </c>
      <c r="R43" s="54">
        <v>-41.6666666666667</v>
      </c>
      <c r="S43" s="52">
        <v>182.982930952381</v>
      </c>
      <c r="T43" s="52">
        <v>908.56379166666704</v>
      </c>
      <c r="U43" s="55">
        <v>-396.529259279987</v>
      </c>
    </row>
  </sheetData>
  <mergeCells count="41">
    <mergeCell ref="A1:U4"/>
    <mergeCell ref="W1:W4"/>
    <mergeCell ref="B6:C6"/>
    <mergeCell ref="A7:C7"/>
    <mergeCell ref="A8:A43"/>
    <mergeCell ref="B8:C8"/>
    <mergeCell ref="B9:C9"/>
    <mergeCell ref="B10:C10"/>
    <mergeCell ref="B11:C11"/>
    <mergeCell ref="B12:C12"/>
    <mergeCell ref="B22:C22"/>
    <mergeCell ref="B23:C23"/>
    <mergeCell ref="B24:C24"/>
    <mergeCell ref="B13:C13"/>
    <mergeCell ref="B14:C14"/>
    <mergeCell ref="B15:C15"/>
    <mergeCell ref="B16:C16"/>
    <mergeCell ref="B17:C17"/>
    <mergeCell ref="B18:C18"/>
    <mergeCell ref="B36:C36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19:C19"/>
    <mergeCell ref="B20:C20"/>
    <mergeCell ref="B21:C21"/>
    <mergeCell ref="B43:C43"/>
    <mergeCell ref="B37:C37"/>
    <mergeCell ref="B38:C38"/>
    <mergeCell ref="B39:C39"/>
    <mergeCell ref="B40:C40"/>
    <mergeCell ref="B41:C41"/>
    <mergeCell ref="B42:C42"/>
  </mergeCells>
  <phoneticPr fontId="23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31"/>
  <sheetViews>
    <sheetView workbookViewId="0">
      <selection sqref="A1:H31"/>
    </sheetView>
  </sheetViews>
  <sheetFormatPr defaultRowHeight="13.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>
      <c r="A1" s="30" t="s">
        <v>53</v>
      </c>
      <c r="B1" s="31" t="s">
        <v>36</v>
      </c>
      <c r="C1" s="30" t="s">
        <v>37</v>
      </c>
      <c r="D1" s="30" t="s">
        <v>38</v>
      </c>
      <c r="E1" s="30" t="s">
        <v>39</v>
      </c>
      <c r="F1" s="30" t="s">
        <v>46</v>
      </c>
      <c r="G1" s="30" t="s">
        <v>39</v>
      </c>
      <c r="H1" s="30" t="s">
        <v>47</v>
      </c>
    </row>
    <row r="2" spans="1:8" ht="14.25">
      <c r="A2" s="32">
        <v>1</v>
      </c>
      <c r="B2" s="33">
        <v>12</v>
      </c>
      <c r="C2" s="32">
        <v>48141</v>
      </c>
      <c r="D2" s="32">
        <v>528836.90738632495</v>
      </c>
      <c r="E2" s="32">
        <v>404189.51198888902</v>
      </c>
      <c r="F2" s="32">
        <v>124647.395397436</v>
      </c>
      <c r="G2" s="32">
        <v>404189.51198888902</v>
      </c>
      <c r="H2" s="32">
        <v>0.23570101416234701</v>
      </c>
    </row>
    <row r="3" spans="1:8" ht="14.25">
      <c r="A3" s="32">
        <v>2</v>
      </c>
      <c r="B3" s="33">
        <v>13</v>
      </c>
      <c r="C3" s="32">
        <v>8077.1220000000003</v>
      </c>
      <c r="D3" s="32">
        <v>61055.194926942</v>
      </c>
      <c r="E3" s="32">
        <v>47282.020220255697</v>
      </c>
      <c r="F3" s="32">
        <v>13773.174706686301</v>
      </c>
      <c r="G3" s="32">
        <v>47282.020220255697</v>
      </c>
      <c r="H3" s="32">
        <v>0.225585631544821</v>
      </c>
    </row>
    <row r="4" spans="1:8" ht="14.25">
      <c r="A4" s="32">
        <v>3</v>
      </c>
      <c r="B4" s="33">
        <v>14</v>
      </c>
      <c r="C4" s="32">
        <v>88542</v>
      </c>
      <c r="D4" s="32">
        <v>82482.584932478596</v>
      </c>
      <c r="E4" s="32">
        <v>66487.091540170906</v>
      </c>
      <c r="F4" s="32">
        <v>15995.493392307701</v>
      </c>
      <c r="G4" s="32">
        <v>66487.091540170906</v>
      </c>
      <c r="H4" s="32">
        <v>0.19392570450358501</v>
      </c>
    </row>
    <row r="5" spans="1:8" ht="14.25">
      <c r="A5" s="32">
        <v>4</v>
      </c>
      <c r="B5" s="33">
        <v>15</v>
      </c>
      <c r="C5" s="32">
        <v>2622</v>
      </c>
      <c r="D5" s="32">
        <v>37010.460301709398</v>
      </c>
      <c r="E5" s="32">
        <v>29606.188959829102</v>
      </c>
      <c r="F5" s="32">
        <v>7404.2713418803396</v>
      </c>
      <c r="G5" s="32">
        <v>29606.188959829102</v>
      </c>
      <c r="H5" s="32">
        <v>0.200058882854217</v>
      </c>
    </row>
    <row r="6" spans="1:8" ht="14.25">
      <c r="A6" s="32">
        <v>5</v>
      </c>
      <c r="B6" s="33">
        <v>16</v>
      </c>
      <c r="C6" s="32">
        <v>2503</v>
      </c>
      <c r="D6" s="32">
        <v>177179.108454701</v>
      </c>
      <c r="E6" s="32">
        <v>166165.447418803</v>
      </c>
      <c r="F6" s="32">
        <v>11013.661035897399</v>
      </c>
      <c r="G6" s="32">
        <v>166165.447418803</v>
      </c>
      <c r="H6" s="32">
        <v>6.21611720024728E-2</v>
      </c>
    </row>
    <row r="7" spans="1:8" ht="14.25">
      <c r="A7" s="32">
        <v>6</v>
      </c>
      <c r="B7" s="33">
        <v>17</v>
      </c>
      <c r="C7" s="32">
        <v>12858</v>
      </c>
      <c r="D7" s="32">
        <v>213629.31720256401</v>
      </c>
      <c r="E7" s="32">
        <v>155276.83656153799</v>
      </c>
      <c r="F7" s="32">
        <v>58352.480641025599</v>
      </c>
      <c r="G7" s="32">
        <v>155276.83656153799</v>
      </c>
      <c r="H7" s="32">
        <v>0.27314828041928202</v>
      </c>
    </row>
    <row r="8" spans="1:8" ht="14.25">
      <c r="A8" s="32">
        <v>7</v>
      </c>
      <c r="B8" s="33">
        <v>18</v>
      </c>
      <c r="C8" s="32">
        <v>40231</v>
      </c>
      <c r="D8" s="32">
        <v>148417.03442820499</v>
      </c>
      <c r="E8" s="32">
        <v>117992.605787179</v>
      </c>
      <c r="F8" s="32">
        <v>30424.428641025599</v>
      </c>
      <c r="G8" s="32">
        <v>117992.605787179</v>
      </c>
      <c r="H8" s="32">
        <v>0.20499283494135001</v>
      </c>
    </row>
    <row r="9" spans="1:8" ht="14.25">
      <c r="A9" s="32">
        <v>8</v>
      </c>
      <c r="B9" s="33">
        <v>19</v>
      </c>
      <c r="C9" s="32">
        <v>15645</v>
      </c>
      <c r="D9" s="32">
        <v>65869.770070940198</v>
      </c>
      <c r="E9" s="32">
        <v>50560.846841880302</v>
      </c>
      <c r="F9" s="32">
        <v>15308.923229059799</v>
      </c>
      <c r="G9" s="32">
        <v>50560.846841880302</v>
      </c>
      <c r="H9" s="32">
        <v>0.2324119730883</v>
      </c>
    </row>
    <row r="10" spans="1:8" ht="14.25">
      <c r="A10" s="32">
        <v>9</v>
      </c>
      <c r="B10" s="33">
        <v>21</v>
      </c>
      <c r="C10" s="32">
        <v>154497</v>
      </c>
      <c r="D10" s="32">
        <v>621647.34310000006</v>
      </c>
      <c r="E10" s="32">
        <v>584450.01500000001</v>
      </c>
      <c r="F10" s="32">
        <v>37197.328099999999</v>
      </c>
      <c r="G10" s="32">
        <v>584450.01500000001</v>
      </c>
      <c r="H10" s="32">
        <v>5.9836704061994699E-2</v>
      </c>
    </row>
    <row r="11" spans="1:8" ht="14.25">
      <c r="A11" s="32">
        <v>10</v>
      </c>
      <c r="B11" s="33">
        <v>22</v>
      </c>
      <c r="C11" s="32">
        <v>31568</v>
      </c>
      <c r="D11" s="32">
        <v>360282.284811966</v>
      </c>
      <c r="E11" s="32">
        <v>331581.57630683802</v>
      </c>
      <c r="F11" s="32">
        <v>28700.708505128201</v>
      </c>
      <c r="G11" s="32">
        <v>331581.57630683802</v>
      </c>
      <c r="H11" s="32">
        <v>7.9661725583058701E-2</v>
      </c>
    </row>
    <row r="12" spans="1:8" ht="14.25">
      <c r="A12" s="32">
        <v>11</v>
      </c>
      <c r="B12" s="33">
        <v>23</v>
      </c>
      <c r="C12" s="32">
        <v>148637.34</v>
      </c>
      <c r="D12" s="32">
        <v>1184679.2583059799</v>
      </c>
      <c r="E12" s="32">
        <v>1003091.44303419</v>
      </c>
      <c r="F12" s="32">
        <v>181587.815271795</v>
      </c>
      <c r="G12" s="32">
        <v>1003091.44303419</v>
      </c>
      <c r="H12" s="32">
        <v>0.153280150723204</v>
      </c>
    </row>
    <row r="13" spans="1:8" ht="14.25">
      <c r="A13" s="32">
        <v>12</v>
      </c>
      <c r="B13" s="33">
        <v>24</v>
      </c>
      <c r="C13" s="32">
        <v>19206.428</v>
      </c>
      <c r="D13" s="32">
        <v>529081.45471196598</v>
      </c>
      <c r="E13" s="32">
        <v>478754.34701794898</v>
      </c>
      <c r="F13" s="32">
        <v>50327.107694017097</v>
      </c>
      <c r="G13" s="32">
        <v>478754.34701794898</v>
      </c>
      <c r="H13" s="32">
        <v>9.5121662734172704E-2</v>
      </c>
    </row>
    <row r="14" spans="1:8" ht="14.25">
      <c r="A14" s="32">
        <v>13</v>
      </c>
      <c r="B14" s="33">
        <v>25</v>
      </c>
      <c r="C14" s="32">
        <v>67911</v>
      </c>
      <c r="D14" s="32">
        <v>766601.98719999997</v>
      </c>
      <c r="E14" s="32">
        <v>700450.73</v>
      </c>
      <c r="F14" s="32">
        <v>66151.257199999993</v>
      </c>
      <c r="G14" s="32">
        <v>700450.73</v>
      </c>
      <c r="H14" s="32">
        <v>8.6291528465268205E-2</v>
      </c>
    </row>
    <row r="15" spans="1:8" ht="14.25">
      <c r="A15" s="32">
        <v>14</v>
      </c>
      <c r="B15" s="33">
        <v>26</v>
      </c>
      <c r="C15" s="32">
        <v>54353</v>
      </c>
      <c r="D15" s="32">
        <v>299700.53832844697</v>
      </c>
      <c r="E15" s="32">
        <v>256587.144946335</v>
      </c>
      <c r="F15" s="32">
        <v>43113.393382111797</v>
      </c>
      <c r="G15" s="32">
        <v>256587.144946335</v>
      </c>
      <c r="H15" s="32">
        <v>0.143854908044453</v>
      </c>
    </row>
    <row r="16" spans="1:8" ht="14.25">
      <c r="A16" s="32">
        <v>15</v>
      </c>
      <c r="B16" s="33">
        <v>27</v>
      </c>
      <c r="C16" s="32">
        <v>138734.22200000001</v>
      </c>
      <c r="D16" s="32">
        <v>895173.46556843701</v>
      </c>
      <c r="E16" s="32">
        <v>779703.19431150402</v>
      </c>
      <c r="F16" s="32">
        <v>115470.271256932</v>
      </c>
      <c r="G16" s="32">
        <v>779703.19431150402</v>
      </c>
      <c r="H16" s="32">
        <v>0.128992062095594</v>
      </c>
    </row>
    <row r="17" spans="1:8" ht="14.25">
      <c r="A17" s="32">
        <v>16</v>
      </c>
      <c r="B17" s="33">
        <v>29</v>
      </c>
      <c r="C17" s="32">
        <v>185068</v>
      </c>
      <c r="D17" s="32">
        <v>2203567.9755871799</v>
      </c>
      <c r="E17" s="32">
        <v>1969936.35951453</v>
      </c>
      <c r="F17" s="32">
        <v>233631.61607265001</v>
      </c>
      <c r="G17" s="32">
        <v>1969936.35951453</v>
      </c>
      <c r="H17" s="32">
        <v>0.106024238263126</v>
      </c>
    </row>
    <row r="18" spans="1:8" ht="14.25">
      <c r="A18" s="32">
        <v>17</v>
      </c>
      <c r="B18" s="33">
        <v>31</v>
      </c>
      <c r="C18" s="32">
        <v>34749.146000000001</v>
      </c>
      <c r="D18" s="32">
        <v>233922.42919070399</v>
      </c>
      <c r="E18" s="32">
        <v>195481.74504769201</v>
      </c>
      <c r="F18" s="32">
        <v>38440.6841430118</v>
      </c>
      <c r="G18" s="32">
        <v>195481.74504769201</v>
      </c>
      <c r="H18" s="32">
        <v>0.16433090352218099</v>
      </c>
    </row>
    <row r="19" spans="1:8" ht="14.25">
      <c r="A19" s="32">
        <v>18</v>
      </c>
      <c r="B19" s="33">
        <v>32</v>
      </c>
      <c r="C19" s="32">
        <v>12334.606</v>
      </c>
      <c r="D19" s="32">
        <v>198419.56566856499</v>
      </c>
      <c r="E19" s="32">
        <v>181396.14953257801</v>
      </c>
      <c r="F19" s="32">
        <v>17023.416135986899</v>
      </c>
      <c r="G19" s="32">
        <v>181396.14953257801</v>
      </c>
      <c r="H19" s="32">
        <v>8.57950478755828E-2</v>
      </c>
    </row>
    <row r="20" spans="1:8" ht="14.25">
      <c r="A20" s="32">
        <v>19</v>
      </c>
      <c r="B20" s="33">
        <v>33</v>
      </c>
      <c r="C20" s="32">
        <v>19110.541000000001</v>
      </c>
      <c r="D20" s="32">
        <v>331864.26853288</v>
      </c>
      <c r="E20" s="32">
        <v>241596.17744943299</v>
      </c>
      <c r="F20" s="32">
        <v>90268.091083446299</v>
      </c>
      <c r="G20" s="32">
        <v>241596.17744943299</v>
      </c>
      <c r="H20" s="32">
        <v>0.27200304354098598</v>
      </c>
    </row>
    <row r="21" spans="1:8" ht="14.25">
      <c r="A21" s="32">
        <v>20</v>
      </c>
      <c r="B21" s="33">
        <v>34</v>
      </c>
      <c r="C21" s="32">
        <v>41563.764999999999</v>
      </c>
      <c r="D21" s="32">
        <v>187189.83014753801</v>
      </c>
      <c r="E21" s="32">
        <v>134317.21973221199</v>
      </c>
      <c r="F21" s="32">
        <v>52872.6104153255</v>
      </c>
      <c r="G21" s="32">
        <v>134317.21973221199</v>
      </c>
      <c r="H21" s="32">
        <v>0.28245450286296397</v>
      </c>
    </row>
    <row r="22" spans="1:8" ht="14.25">
      <c r="A22" s="32">
        <v>21</v>
      </c>
      <c r="B22" s="33">
        <v>35</v>
      </c>
      <c r="C22" s="32">
        <v>32073.469000000001</v>
      </c>
      <c r="D22" s="32">
        <v>773138.43373185804</v>
      </c>
      <c r="E22" s="32">
        <v>740191.49858021596</v>
      </c>
      <c r="F22" s="32">
        <v>32946.935151642203</v>
      </c>
      <c r="G22" s="32">
        <v>740191.49858021596</v>
      </c>
      <c r="H22" s="32">
        <v>4.2614535397769299E-2</v>
      </c>
    </row>
    <row r="23" spans="1:8" ht="14.25">
      <c r="A23" s="32">
        <v>22</v>
      </c>
      <c r="B23" s="33">
        <v>36</v>
      </c>
      <c r="C23" s="32">
        <v>109177.217</v>
      </c>
      <c r="D23" s="32">
        <v>629350.73888584098</v>
      </c>
      <c r="E23" s="32">
        <v>544443.98756193998</v>
      </c>
      <c r="F23" s="32">
        <v>84906.751323900695</v>
      </c>
      <c r="G23" s="32">
        <v>544443.98756193998</v>
      </c>
      <c r="H23" s="32">
        <v>0.134911657487229</v>
      </c>
    </row>
    <row r="24" spans="1:8" ht="14.25">
      <c r="A24" s="32">
        <v>23</v>
      </c>
      <c r="B24" s="33">
        <v>37</v>
      </c>
      <c r="C24" s="32">
        <v>113560.268</v>
      </c>
      <c r="D24" s="32">
        <v>878033.92768141604</v>
      </c>
      <c r="E24" s="32">
        <v>768201.37289244297</v>
      </c>
      <c r="F24" s="32">
        <v>109832.55478897299</v>
      </c>
      <c r="G24" s="32">
        <v>768201.37289244297</v>
      </c>
      <c r="H24" s="32">
        <v>0.125089192258211</v>
      </c>
    </row>
    <row r="25" spans="1:8" ht="14.25">
      <c r="A25" s="32">
        <v>24</v>
      </c>
      <c r="B25" s="33">
        <v>38</v>
      </c>
      <c r="C25" s="32">
        <v>133012.204</v>
      </c>
      <c r="D25" s="32">
        <v>662285.37650000001</v>
      </c>
      <c r="E25" s="32">
        <v>616836.5392</v>
      </c>
      <c r="F25" s="32">
        <v>45448.837299999999</v>
      </c>
      <c r="G25" s="32">
        <v>616836.5392</v>
      </c>
      <c r="H25" s="32">
        <v>6.8624250078093002E-2</v>
      </c>
    </row>
    <row r="26" spans="1:8" ht="14.25">
      <c r="A26" s="32">
        <v>25</v>
      </c>
      <c r="B26" s="33">
        <v>39</v>
      </c>
      <c r="C26" s="32">
        <v>70782.266000000003</v>
      </c>
      <c r="D26" s="32">
        <v>106844.024886136</v>
      </c>
      <c r="E26" s="32">
        <v>79777.5228399146</v>
      </c>
      <c r="F26" s="32">
        <v>27066.5020462211</v>
      </c>
      <c r="G26" s="32">
        <v>79777.5228399146</v>
      </c>
      <c r="H26" s="32">
        <v>0.25332724104193999</v>
      </c>
    </row>
    <row r="27" spans="1:8" ht="14.25">
      <c r="A27" s="32">
        <v>26</v>
      </c>
      <c r="B27" s="33">
        <v>40</v>
      </c>
      <c r="C27" s="32">
        <v>-2.76</v>
      </c>
      <c r="D27" s="32">
        <v>-2.0512000000000001</v>
      </c>
      <c r="E27" s="32">
        <v>-0.4042</v>
      </c>
      <c r="F27" s="32">
        <v>-1.647</v>
      </c>
      <c r="G27" s="32">
        <v>-0.4042</v>
      </c>
      <c r="H27" s="32">
        <v>0.80294461778471105</v>
      </c>
    </row>
    <row r="28" spans="1:8" ht="14.25">
      <c r="A28" s="32">
        <v>27</v>
      </c>
      <c r="B28" s="33">
        <v>42</v>
      </c>
      <c r="C28" s="32">
        <v>6073.8620000000001</v>
      </c>
      <c r="D28" s="32">
        <v>104295.9546</v>
      </c>
      <c r="E28" s="32">
        <v>83367.717900000003</v>
      </c>
      <c r="F28" s="32">
        <v>20928.236700000001</v>
      </c>
      <c r="G28" s="32">
        <v>83367.717900000003</v>
      </c>
      <c r="H28" s="32">
        <v>0.20066201781521401</v>
      </c>
    </row>
    <row r="29" spans="1:8" ht="14.25">
      <c r="A29" s="32">
        <v>28</v>
      </c>
      <c r="B29" s="33">
        <v>75</v>
      </c>
      <c r="C29" s="32">
        <v>388</v>
      </c>
      <c r="D29" s="32">
        <v>210241.88034187999</v>
      </c>
      <c r="E29" s="32">
        <v>199170.12829059799</v>
      </c>
      <c r="F29" s="32">
        <v>11071.752051282099</v>
      </c>
      <c r="G29" s="32">
        <v>199170.12829059799</v>
      </c>
      <c r="H29" s="32">
        <v>5.2661972168808399E-2</v>
      </c>
    </row>
    <row r="30" spans="1:8" ht="14.25">
      <c r="A30" s="32">
        <v>29</v>
      </c>
      <c r="B30" s="33">
        <v>76</v>
      </c>
      <c r="C30" s="32">
        <v>2247</v>
      </c>
      <c r="D30" s="32">
        <v>367198.99581367499</v>
      </c>
      <c r="E30" s="32">
        <v>343960.08045384602</v>
      </c>
      <c r="F30" s="32">
        <v>23238.915359829101</v>
      </c>
      <c r="G30" s="32">
        <v>343960.08045384602</v>
      </c>
      <c r="H30" s="32">
        <v>6.3286979607158303E-2</v>
      </c>
    </row>
    <row r="31" spans="1:8" ht="14.25">
      <c r="A31" s="32">
        <v>30</v>
      </c>
      <c r="B31" s="33">
        <v>99</v>
      </c>
      <c r="C31" s="32">
        <v>42</v>
      </c>
      <c r="D31" s="32">
        <v>7685.2829589289804</v>
      </c>
      <c r="E31" s="32">
        <v>6472.9519703502001</v>
      </c>
      <c r="F31" s="32">
        <v>1212.3309885787801</v>
      </c>
      <c r="G31" s="32">
        <v>6472.9519703502001</v>
      </c>
      <c r="H31" s="32">
        <v>0.157747085573506</v>
      </c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admin</cp:lastModifiedBy>
  <dcterms:created xsi:type="dcterms:W3CDTF">2013-06-21T00:28:37Z</dcterms:created>
  <dcterms:modified xsi:type="dcterms:W3CDTF">2013-10-09T00:19:57Z</dcterms:modified>
</cp:coreProperties>
</file>