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<sst xmlns="http://schemas.openxmlformats.org/spreadsheetml/2006/main" count="114" uniqueCount="71">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</sst>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33" fillId="0" borderId="0" xfId="0" applyNumberFormat="1" applyFont="1" applyAlignment="1"/>
    <xf numFmtId="1" fontId="33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71" Type="http://schemas.openxmlformats.org/officeDocument/2006/relationships/hyperlink" Target="cid:16470b822" TargetMode="External"/><Relationship Id="rId176" Type="http://schemas.openxmlformats.org/officeDocument/2006/relationships/image" Target="cid:2a30ebbf13" TargetMode="External"/><Relationship Id="rId192" Type="http://schemas.openxmlformats.org/officeDocument/2006/relationships/image" Target="cid:671668c913" TargetMode="External"/><Relationship Id="rId197" Type="http://schemas.openxmlformats.org/officeDocument/2006/relationships/hyperlink" Target="cid:9a94d6742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82" Type="http://schemas.openxmlformats.org/officeDocument/2006/relationships/image" Target="cid:482d451d13" TargetMode="External"/><Relationship Id="rId187" Type="http://schemas.openxmlformats.org/officeDocument/2006/relationships/hyperlink" Target="cid:579a7efa2" TargetMode="External"/><Relationship Id="rId217" Type="http://schemas.openxmlformats.org/officeDocument/2006/relationships/hyperlink" Target="cid:dd85b610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38" Type="http://schemas.openxmlformats.org/officeDocument/2006/relationships/image" Target="cid:207b4f41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2" Type="http://schemas.openxmlformats.org/officeDocument/2006/relationships/image" Target="cid:a60cacae13" TargetMode="External"/><Relationship Id="rId207" Type="http://schemas.openxmlformats.org/officeDocument/2006/relationships/hyperlink" Target="cid:b97944ee2" TargetMode="External"/><Relationship Id="rId223" Type="http://schemas.openxmlformats.org/officeDocument/2006/relationships/hyperlink" Target="cid:ed01ac172" TargetMode="External"/><Relationship Id="rId228" Type="http://schemas.openxmlformats.org/officeDocument/2006/relationships/image" Target="cid:fd20b791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3" Type="http://schemas.openxmlformats.org/officeDocument/2006/relationships/hyperlink" Target="cid:c8f5e1192" TargetMode="External"/><Relationship Id="rId218" Type="http://schemas.openxmlformats.org/officeDocument/2006/relationships/image" Target="cid:dd85b63513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19293885.407299999</v>
      </c>
      <c r="F3" s="25">
        <f>RA!I7</f>
        <v>2191648.6644000001</v>
      </c>
      <c r="G3" s="16">
        <f>E3-F3</f>
        <v>17102236.742899999</v>
      </c>
      <c r="H3" s="27">
        <f>RA!J7</f>
        <v>11.3592913927579</v>
      </c>
      <c r="I3" s="20">
        <f>SUM(I4:I39)</f>
        <v>19293890.055255219</v>
      </c>
      <c r="J3" s="21">
        <f>SUM(J4:J39)</f>
        <v>17102236.50287731</v>
      </c>
      <c r="K3" s="22">
        <f>E3-I3</f>
        <v>-4.6479552201926708</v>
      </c>
      <c r="L3" s="22">
        <f>G3-J3</f>
        <v>0.2400226891040802</v>
      </c>
    </row>
    <row r="4" spans="1:12">
      <c r="A4" s="59">
        <f>RA!A8</f>
        <v>41581</v>
      </c>
      <c r="B4" s="12">
        <v>12</v>
      </c>
      <c r="C4" s="56" t="s">
        <v>6</v>
      </c>
      <c r="D4" s="56"/>
      <c r="E4" s="15">
        <f>RA!D8</f>
        <v>685661.37719999999</v>
      </c>
      <c r="F4" s="25">
        <f>RA!I8</f>
        <v>166002.35920000001</v>
      </c>
      <c r="G4" s="16">
        <f t="shared" ref="G4:G39" si="0">E4-F4</f>
        <v>519659.01799999998</v>
      </c>
      <c r="H4" s="27">
        <f>RA!J8</f>
        <v>24.21054542665</v>
      </c>
      <c r="I4" s="20">
        <f>VLOOKUP(B4,RMS!B:D,3,FALSE)</f>
        <v>685661.98456752102</v>
      </c>
      <c r="J4" s="21">
        <f>VLOOKUP(B4,RMS!B:E,4,FALSE)</f>
        <v>519659.01441538503</v>
      </c>
      <c r="K4" s="22">
        <f t="shared" ref="K4:K39" si="1">E4-I4</f>
        <v>-0.60736752103548497</v>
      </c>
      <c r="L4" s="22">
        <f t="shared" ref="L4:L39" si="2">G4-J4</f>
        <v>3.5846149548888206E-3</v>
      </c>
    </row>
    <row r="5" spans="1:12">
      <c r="A5" s="59"/>
      <c r="B5" s="12">
        <v>13</v>
      </c>
      <c r="C5" s="56" t="s">
        <v>7</v>
      </c>
      <c r="D5" s="56"/>
      <c r="E5" s="15">
        <f>RA!D9</f>
        <v>123114.6657</v>
      </c>
      <c r="F5" s="25">
        <f>RA!I9</f>
        <v>28664.633000000002</v>
      </c>
      <c r="G5" s="16">
        <f t="shared" si="0"/>
        <v>94450.032699999996</v>
      </c>
      <c r="H5" s="27">
        <f>RA!J9</f>
        <v>23.282874413880698</v>
      </c>
      <c r="I5" s="20">
        <f>VLOOKUP(B5,RMS!B:D,3,FALSE)</f>
        <v>123114.686659156</v>
      </c>
      <c r="J5" s="21">
        <f>VLOOKUP(B5,RMS!B:E,4,FALSE)</f>
        <v>94450.028799606705</v>
      </c>
      <c r="K5" s="22">
        <f t="shared" si="1"/>
        <v>-2.0959155997843482E-2</v>
      </c>
      <c r="L5" s="22">
        <f t="shared" si="2"/>
        <v>3.9003932906780392E-3</v>
      </c>
    </row>
    <row r="6" spans="1:12">
      <c r="A6" s="59"/>
      <c r="B6" s="12">
        <v>14</v>
      </c>
      <c r="C6" s="56" t="s">
        <v>8</v>
      </c>
      <c r="D6" s="56"/>
      <c r="E6" s="15">
        <f>RA!D10</f>
        <v>169889.25640000001</v>
      </c>
      <c r="F6" s="25">
        <f>RA!I10</f>
        <v>42860.184999999998</v>
      </c>
      <c r="G6" s="16">
        <f t="shared" si="0"/>
        <v>127029.07140000002</v>
      </c>
      <c r="H6" s="27">
        <f>RA!J10</f>
        <v>25.228308080345499</v>
      </c>
      <c r="I6" s="20">
        <f>VLOOKUP(B6,RMS!B:D,3,FALSE)</f>
        <v>169891.867617949</v>
      </c>
      <c r="J6" s="21">
        <f>VLOOKUP(B6,RMS!B:E,4,FALSE)</f>
        <v>127029.07068376101</v>
      </c>
      <c r="K6" s="22">
        <f t="shared" si="1"/>
        <v>-2.6112179489864502</v>
      </c>
      <c r="L6" s="22">
        <f t="shared" si="2"/>
        <v>7.1623901021666825E-4</v>
      </c>
    </row>
    <row r="7" spans="1:12">
      <c r="A7" s="59"/>
      <c r="B7" s="12">
        <v>15</v>
      </c>
      <c r="C7" s="56" t="s">
        <v>9</v>
      </c>
      <c r="D7" s="56"/>
      <c r="E7" s="15">
        <f>RA!D11</f>
        <v>55751.545700000002</v>
      </c>
      <c r="F7" s="25">
        <f>RA!I11</f>
        <v>13199.443799999999</v>
      </c>
      <c r="G7" s="16">
        <f t="shared" si="0"/>
        <v>42552.101900000001</v>
      </c>
      <c r="H7" s="27">
        <f>RA!J11</f>
        <v>23.675475960839599</v>
      </c>
      <c r="I7" s="20">
        <f>VLOOKUP(B7,RMS!B:D,3,FALSE)</f>
        <v>55751.574410256399</v>
      </c>
      <c r="J7" s="21">
        <f>VLOOKUP(B7,RMS!B:E,4,FALSE)</f>
        <v>42552.101701709398</v>
      </c>
      <c r="K7" s="22">
        <f t="shared" si="1"/>
        <v>-2.8710256396152545E-2</v>
      </c>
      <c r="L7" s="22">
        <f t="shared" si="2"/>
        <v>1.9829060329357162E-4</v>
      </c>
    </row>
    <row r="8" spans="1:12">
      <c r="A8" s="59"/>
      <c r="B8" s="12">
        <v>16</v>
      </c>
      <c r="C8" s="56" t="s">
        <v>10</v>
      </c>
      <c r="D8" s="56"/>
      <c r="E8" s="15">
        <f>RA!D12</f>
        <v>271163.87540000002</v>
      </c>
      <c r="F8" s="25">
        <f>RA!I12</f>
        <v>2542.6379999999999</v>
      </c>
      <c r="G8" s="16">
        <f t="shared" si="0"/>
        <v>268621.23740000004</v>
      </c>
      <c r="H8" s="27">
        <f>RA!J12</f>
        <v>0.93767578599815204</v>
      </c>
      <c r="I8" s="20">
        <f>VLOOKUP(B8,RMS!B:D,3,FALSE)</f>
        <v>271163.87891794898</v>
      </c>
      <c r="J8" s="21">
        <f>VLOOKUP(B8,RMS!B:E,4,FALSE)</f>
        <v>268621.23507863202</v>
      </c>
      <c r="K8" s="22">
        <f t="shared" si="1"/>
        <v>-3.5179489641450346E-3</v>
      </c>
      <c r="L8" s="22">
        <f t="shared" si="2"/>
        <v>2.3213680251501501E-3</v>
      </c>
    </row>
    <row r="9" spans="1:12">
      <c r="A9" s="59"/>
      <c r="B9" s="12">
        <v>17</v>
      </c>
      <c r="C9" s="56" t="s">
        <v>11</v>
      </c>
      <c r="D9" s="56"/>
      <c r="E9" s="15">
        <f>RA!D13</f>
        <v>434727.0491</v>
      </c>
      <c r="F9" s="25">
        <f>RA!I13</f>
        <v>106309.412</v>
      </c>
      <c r="G9" s="16">
        <f t="shared" si="0"/>
        <v>328417.63709999999</v>
      </c>
      <c r="H9" s="27">
        <f>RA!J13</f>
        <v>24.45428970203</v>
      </c>
      <c r="I9" s="20">
        <f>VLOOKUP(B9,RMS!B:D,3,FALSE)</f>
        <v>434727.268695726</v>
      </c>
      <c r="J9" s="21">
        <f>VLOOKUP(B9,RMS!B:E,4,FALSE)</f>
        <v>328417.63780000003</v>
      </c>
      <c r="K9" s="22">
        <f t="shared" si="1"/>
        <v>-0.21959572599735111</v>
      </c>
      <c r="L9" s="22">
        <f t="shared" si="2"/>
        <v>-7.0000003324821591E-4</v>
      </c>
    </row>
    <row r="10" spans="1:12">
      <c r="A10" s="59"/>
      <c r="B10" s="12">
        <v>18</v>
      </c>
      <c r="C10" s="56" t="s">
        <v>12</v>
      </c>
      <c r="D10" s="56"/>
      <c r="E10" s="15">
        <f>RA!D14</f>
        <v>230005.48370000001</v>
      </c>
      <c r="F10" s="25">
        <f>RA!I14</f>
        <v>42908.125599999999</v>
      </c>
      <c r="G10" s="16">
        <f t="shared" si="0"/>
        <v>187097.35810000001</v>
      </c>
      <c r="H10" s="27">
        <f>RA!J14</f>
        <v>18.655262000607699</v>
      </c>
      <c r="I10" s="20">
        <f>VLOOKUP(B10,RMS!B:D,3,FALSE)</f>
        <v>230005.46653675201</v>
      </c>
      <c r="J10" s="21">
        <f>VLOOKUP(B10,RMS!B:E,4,FALSE)</f>
        <v>187097.35950683799</v>
      </c>
      <c r="K10" s="22">
        <f t="shared" si="1"/>
        <v>1.7163248005090281E-2</v>
      </c>
      <c r="L10" s="22">
        <f t="shared" si="2"/>
        <v>-1.406837982358411E-3</v>
      </c>
    </row>
    <row r="11" spans="1:12">
      <c r="A11" s="59"/>
      <c r="B11" s="12">
        <v>19</v>
      </c>
      <c r="C11" s="56" t="s">
        <v>13</v>
      </c>
      <c r="D11" s="56"/>
      <c r="E11" s="15">
        <f>RA!D15</f>
        <v>140673.63329999999</v>
      </c>
      <c r="F11" s="25">
        <f>RA!I15</f>
        <v>33756.767699999997</v>
      </c>
      <c r="G11" s="16">
        <f t="shared" si="0"/>
        <v>106916.86559999999</v>
      </c>
      <c r="H11" s="27">
        <f>RA!J15</f>
        <v>23.9965137091543</v>
      </c>
      <c r="I11" s="20">
        <f>VLOOKUP(B11,RMS!B:D,3,FALSE)</f>
        <v>140673.68844786301</v>
      </c>
      <c r="J11" s="21">
        <f>VLOOKUP(B11,RMS!B:E,4,FALSE)</f>
        <v>106916.862178632</v>
      </c>
      <c r="K11" s="22">
        <f t="shared" si="1"/>
        <v>-5.5147863022284582E-2</v>
      </c>
      <c r="L11" s="22">
        <f t="shared" si="2"/>
        <v>3.4213679900858551E-3</v>
      </c>
    </row>
    <row r="12" spans="1:12">
      <c r="A12" s="59"/>
      <c r="B12" s="12">
        <v>21</v>
      </c>
      <c r="C12" s="56" t="s">
        <v>14</v>
      </c>
      <c r="D12" s="56"/>
      <c r="E12" s="15">
        <f>RA!D16</f>
        <v>885644.19590000005</v>
      </c>
      <c r="F12" s="25">
        <f>RA!I16</f>
        <v>66410.556200000006</v>
      </c>
      <c r="G12" s="16">
        <f t="shared" si="0"/>
        <v>819233.63970000006</v>
      </c>
      <c r="H12" s="27">
        <f>RA!J16</f>
        <v>7.4985594110412501</v>
      </c>
      <c r="I12" s="20">
        <f>VLOOKUP(B12,RMS!B:D,3,FALSE)</f>
        <v>885643.82960000006</v>
      </c>
      <c r="J12" s="21">
        <f>VLOOKUP(B12,RMS!B:E,4,FALSE)</f>
        <v>819233.63970000006</v>
      </c>
      <c r="K12" s="22">
        <f t="shared" si="1"/>
        <v>0.3662999999942258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RA!D17</f>
        <v>477653.48639999999</v>
      </c>
      <c r="F13" s="25">
        <f>RA!I17</f>
        <v>55209.962899999999</v>
      </c>
      <c r="G13" s="16">
        <f t="shared" si="0"/>
        <v>422443.52350000001</v>
      </c>
      <c r="H13" s="27">
        <f>RA!J17</f>
        <v>11.558580534208801</v>
      </c>
      <c r="I13" s="20">
        <f>VLOOKUP(B13,RMS!B:D,3,FALSE)</f>
        <v>477653.52839743602</v>
      </c>
      <c r="J13" s="21">
        <f>VLOOKUP(B13,RMS!B:E,4,FALSE)</f>
        <v>422443.52421282098</v>
      </c>
      <c r="K13" s="22">
        <f t="shared" si="1"/>
        <v>-4.1997436026576906E-2</v>
      </c>
      <c r="L13" s="22">
        <f t="shared" si="2"/>
        <v>-7.1282096905633807E-4</v>
      </c>
    </row>
    <row r="14" spans="1:12">
      <c r="A14" s="59"/>
      <c r="B14" s="12">
        <v>23</v>
      </c>
      <c r="C14" s="56" t="s">
        <v>16</v>
      </c>
      <c r="D14" s="56"/>
      <c r="E14" s="15">
        <f>RA!D18</f>
        <v>2130534.6897</v>
      </c>
      <c r="F14" s="25">
        <f>RA!I18</f>
        <v>324353.09639999998</v>
      </c>
      <c r="G14" s="16">
        <f t="shared" si="0"/>
        <v>1806181.5933000001</v>
      </c>
      <c r="H14" s="27">
        <f>RA!J18</f>
        <v>15.2240232448725</v>
      </c>
      <c r="I14" s="20">
        <f>VLOOKUP(B14,RMS!B:D,3,FALSE)</f>
        <v>2130534.7438794901</v>
      </c>
      <c r="J14" s="21">
        <f>VLOOKUP(B14,RMS!B:E,4,FALSE)</f>
        <v>1806181.5698256399</v>
      </c>
      <c r="K14" s="22">
        <f t="shared" si="1"/>
        <v>-5.4179490078240633E-2</v>
      </c>
      <c r="L14" s="22">
        <f t="shared" si="2"/>
        <v>2.3474360117688775E-2</v>
      </c>
    </row>
    <row r="15" spans="1:12">
      <c r="A15" s="59"/>
      <c r="B15" s="12">
        <v>24</v>
      </c>
      <c r="C15" s="56" t="s">
        <v>17</v>
      </c>
      <c r="D15" s="56"/>
      <c r="E15" s="15">
        <f>RA!D19</f>
        <v>762784.5527</v>
      </c>
      <c r="F15" s="25">
        <f>RA!I19</f>
        <v>59094.094100000002</v>
      </c>
      <c r="G15" s="16">
        <f t="shared" si="0"/>
        <v>703690.45860000001</v>
      </c>
      <c r="H15" s="27">
        <f>RA!J19</f>
        <v>7.7471540149609499</v>
      </c>
      <c r="I15" s="20">
        <f>VLOOKUP(B15,RMS!B:D,3,FALSE)</f>
        <v>762784.51791538496</v>
      </c>
      <c r="J15" s="21">
        <f>VLOOKUP(B15,RMS!B:E,4,FALSE)</f>
        <v>703690.45894529903</v>
      </c>
      <c r="K15" s="22">
        <f t="shared" si="1"/>
        <v>3.4784615039825439E-2</v>
      </c>
      <c r="L15" s="22">
        <f t="shared" si="2"/>
        <v>-3.4529902040958405E-4</v>
      </c>
    </row>
    <row r="16" spans="1:12">
      <c r="A16" s="59"/>
      <c r="B16" s="12">
        <v>25</v>
      </c>
      <c r="C16" s="56" t="s">
        <v>18</v>
      </c>
      <c r="D16" s="56"/>
      <c r="E16" s="15">
        <f>RA!D20</f>
        <v>1225185.4841</v>
      </c>
      <c r="F16" s="25">
        <f>RA!I20</f>
        <v>17601.645499999999</v>
      </c>
      <c r="G16" s="16">
        <f t="shared" si="0"/>
        <v>1207583.8385999999</v>
      </c>
      <c r="H16" s="27">
        <f>RA!J20</f>
        <v>1.4366514889727</v>
      </c>
      <c r="I16" s="20">
        <f>VLOOKUP(B16,RMS!B:D,3,FALSE)</f>
        <v>1225185.5371999999</v>
      </c>
      <c r="J16" s="21">
        <f>VLOOKUP(B16,RMS!B:E,4,FALSE)</f>
        <v>1207583.8385999999</v>
      </c>
      <c r="K16" s="22">
        <f t="shared" si="1"/>
        <v>-5.3099999902769923E-2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RA!D21</f>
        <v>436242.03330000001</v>
      </c>
      <c r="F17" s="25">
        <f>RA!I21</f>
        <v>52959.048900000002</v>
      </c>
      <c r="G17" s="16">
        <f t="shared" si="0"/>
        <v>383282.98440000002</v>
      </c>
      <c r="H17" s="27">
        <f>RA!J21</f>
        <v>12.139831757931599</v>
      </c>
      <c r="I17" s="20">
        <f>VLOOKUP(B17,RMS!B:D,3,FALSE)</f>
        <v>436241.61045504099</v>
      </c>
      <c r="J17" s="21">
        <f>VLOOKUP(B17,RMS!B:E,4,FALSE)</f>
        <v>383282.98436628102</v>
      </c>
      <c r="K17" s="22">
        <f t="shared" si="1"/>
        <v>0.42284495901549235</v>
      </c>
      <c r="L17" s="22">
        <f t="shared" si="2"/>
        <v>3.3718999475240707E-5</v>
      </c>
    </row>
    <row r="18" spans="1:12">
      <c r="A18" s="59"/>
      <c r="B18" s="12">
        <v>27</v>
      </c>
      <c r="C18" s="56" t="s">
        <v>20</v>
      </c>
      <c r="D18" s="56"/>
      <c r="E18" s="15">
        <f>RA!D22</f>
        <v>1256488.6335</v>
      </c>
      <c r="F18" s="25">
        <f>RA!I22</f>
        <v>161967.6961</v>
      </c>
      <c r="G18" s="16">
        <f t="shared" si="0"/>
        <v>1094520.9373999999</v>
      </c>
      <c r="H18" s="27">
        <f>RA!J22</f>
        <v>12.8905022919971</v>
      </c>
      <c r="I18" s="20">
        <f>VLOOKUP(B18,RMS!B:D,3,FALSE)</f>
        <v>1256488.79655487</v>
      </c>
      <c r="J18" s="21">
        <f>VLOOKUP(B18,RMS!B:E,4,FALSE)</f>
        <v>1094520.93635664</v>
      </c>
      <c r="K18" s="22">
        <f t="shared" si="1"/>
        <v>-0.16305486997589469</v>
      </c>
      <c r="L18" s="22">
        <f t="shared" si="2"/>
        <v>1.0433599818497896E-3</v>
      </c>
    </row>
    <row r="19" spans="1:12">
      <c r="A19" s="59"/>
      <c r="B19" s="12">
        <v>29</v>
      </c>
      <c r="C19" s="56" t="s">
        <v>21</v>
      </c>
      <c r="D19" s="56"/>
      <c r="E19" s="15">
        <f>RA!D23</f>
        <v>3129177.8130000001</v>
      </c>
      <c r="F19" s="25">
        <f>RA!I23</f>
        <v>249086.10209999999</v>
      </c>
      <c r="G19" s="16">
        <f t="shared" si="0"/>
        <v>2880091.7109000003</v>
      </c>
      <c r="H19" s="27">
        <f>RA!J23</f>
        <v>7.9601133903348398</v>
      </c>
      <c r="I19" s="20">
        <f>VLOOKUP(B19,RMS!B:D,3,FALSE)</f>
        <v>3129179.60202051</v>
      </c>
      <c r="J19" s="21">
        <f>VLOOKUP(B19,RMS!B:E,4,FALSE)</f>
        <v>2880091.7506444398</v>
      </c>
      <c r="K19" s="22">
        <f t="shared" si="1"/>
        <v>-1.7890205099247396</v>
      </c>
      <c r="L19" s="22">
        <f t="shared" si="2"/>
        <v>-3.9744439534842968E-2</v>
      </c>
    </row>
    <row r="20" spans="1:12">
      <c r="A20" s="59"/>
      <c r="B20" s="12">
        <v>31</v>
      </c>
      <c r="C20" s="56" t="s">
        <v>22</v>
      </c>
      <c r="D20" s="56"/>
      <c r="E20" s="15">
        <f>RA!D24</f>
        <v>358901.94130000001</v>
      </c>
      <c r="F20" s="25">
        <f>RA!I24</f>
        <v>51743.153700000003</v>
      </c>
      <c r="G20" s="16">
        <f t="shared" si="0"/>
        <v>307158.78759999998</v>
      </c>
      <c r="H20" s="27">
        <f>RA!J24</f>
        <v>14.417072672434699</v>
      </c>
      <c r="I20" s="20">
        <f>VLOOKUP(B20,RMS!B:D,3,FALSE)</f>
        <v>358901.917665146</v>
      </c>
      <c r="J20" s="21">
        <f>VLOOKUP(B20,RMS!B:E,4,FALSE)</f>
        <v>307158.78524149198</v>
      </c>
      <c r="K20" s="22">
        <f t="shared" si="1"/>
        <v>2.3634854005649686E-2</v>
      </c>
      <c r="L20" s="22">
        <f t="shared" si="2"/>
        <v>2.3585080052725971E-3</v>
      </c>
    </row>
    <row r="21" spans="1:12">
      <c r="A21" s="59"/>
      <c r="B21" s="12">
        <v>32</v>
      </c>
      <c r="C21" s="56" t="s">
        <v>23</v>
      </c>
      <c r="D21" s="56"/>
      <c r="E21" s="15">
        <f>RA!D25</f>
        <v>341003.28539999999</v>
      </c>
      <c r="F21" s="25">
        <f>RA!I25</f>
        <v>30658.773799999999</v>
      </c>
      <c r="G21" s="16">
        <f t="shared" si="0"/>
        <v>310344.51159999997</v>
      </c>
      <c r="H21" s="27">
        <f>RA!J25</f>
        <v>8.9907561342222806</v>
      </c>
      <c r="I21" s="20">
        <f>VLOOKUP(B21,RMS!B:D,3,FALSE)</f>
        <v>341003.276488011</v>
      </c>
      <c r="J21" s="21">
        <f>VLOOKUP(B21,RMS!B:E,4,FALSE)</f>
        <v>310344.51910857798</v>
      </c>
      <c r="K21" s="22">
        <f t="shared" si="1"/>
        <v>8.9119889889843762E-3</v>
      </c>
      <c r="L21" s="22">
        <f t="shared" si="2"/>
        <v>-7.5085780117660761E-3</v>
      </c>
    </row>
    <row r="22" spans="1:12">
      <c r="A22" s="59"/>
      <c r="B22" s="12">
        <v>33</v>
      </c>
      <c r="C22" s="56" t="s">
        <v>24</v>
      </c>
      <c r="D22" s="56"/>
      <c r="E22" s="15">
        <f>RA!D26</f>
        <v>548527.35660000006</v>
      </c>
      <c r="F22" s="25">
        <f>RA!I26</f>
        <v>114804.9773</v>
      </c>
      <c r="G22" s="16">
        <f t="shared" si="0"/>
        <v>433722.37930000003</v>
      </c>
      <c r="H22" s="27">
        <f>RA!J26</f>
        <v>20.9296721336943</v>
      </c>
      <c r="I22" s="20">
        <f>VLOOKUP(B22,RMS!B:D,3,FALSE)</f>
        <v>548527.35680186097</v>
      </c>
      <c r="J22" s="21">
        <f>VLOOKUP(B22,RMS!B:E,4,FALSE)</f>
        <v>433722.40458277101</v>
      </c>
      <c r="K22" s="22">
        <f t="shared" si="1"/>
        <v>-2.0186090841889381E-4</v>
      </c>
      <c r="L22" s="22">
        <f t="shared" si="2"/>
        <v>-2.528277097735554E-2</v>
      </c>
    </row>
    <row r="23" spans="1:12">
      <c r="A23" s="59"/>
      <c r="B23" s="12">
        <v>34</v>
      </c>
      <c r="C23" s="56" t="s">
        <v>25</v>
      </c>
      <c r="D23" s="56"/>
      <c r="E23" s="15">
        <f>RA!D27</f>
        <v>312041.98969999998</v>
      </c>
      <c r="F23" s="25">
        <f>RA!I27</f>
        <v>91871.164499999999</v>
      </c>
      <c r="G23" s="16">
        <f t="shared" si="0"/>
        <v>220170.82519999996</v>
      </c>
      <c r="H23" s="27">
        <f>RA!J27</f>
        <v>29.4419236937714</v>
      </c>
      <c r="I23" s="20">
        <f>VLOOKUP(B23,RMS!B:D,3,FALSE)</f>
        <v>312041.94093203201</v>
      </c>
      <c r="J23" s="21">
        <f>VLOOKUP(B23,RMS!B:E,4,FALSE)</f>
        <v>220170.830009506</v>
      </c>
      <c r="K23" s="22">
        <f t="shared" si="1"/>
        <v>4.8767967964522541E-2</v>
      </c>
      <c r="L23" s="22">
        <f t="shared" si="2"/>
        <v>-4.8095060337800533E-3</v>
      </c>
    </row>
    <row r="24" spans="1:12">
      <c r="A24" s="59"/>
      <c r="B24" s="12">
        <v>35</v>
      </c>
      <c r="C24" s="56" t="s">
        <v>26</v>
      </c>
      <c r="D24" s="56"/>
      <c r="E24" s="15">
        <f>RA!D28</f>
        <v>1068341.0384</v>
      </c>
      <c r="F24" s="25">
        <f>RA!I28</f>
        <v>69766.145799999998</v>
      </c>
      <c r="G24" s="16">
        <f t="shared" si="0"/>
        <v>998574.8925999999</v>
      </c>
      <c r="H24" s="27">
        <f>RA!J28</f>
        <v>6.5303253635641703</v>
      </c>
      <c r="I24" s="20">
        <f>VLOOKUP(B24,RMS!B:D,3,FALSE)</f>
        <v>1068341.0373965099</v>
      </c>
      <c r="J24" s="21">
        <f>VLOOKUP(B24,RMS!B:E,4,FALSE)</f>
        <v>998574.88184768904</v>
      </c>
      <c r="K24" s="22">
        <f t="shared" si="1"/>
        <v>1.003490062430501E-3</v>
      </c>
      <c r="L24" s="22">
        <f t="shared" si="2"/>
        <v>1.0752310859970748E-2</v>
      </c>
    </row>
    <row r="25" spans="1:12">
      <c r="A25" s="59"/>
      <c r="B25" s="12">
        <v>36</v>
      </c>
      <c r="C25" s="56" t="s">
        <v>27</v>
      </c>
      <c r="D25" s="56"/>
      <c r="E25" s="15">
        <f>RA!D29</f>
        <v>621481.64950000006</v>
      </c>
      <c r="F25" s="25">
        <f>RA!I29</f>
        <v>95023.062600000005</v>
      </c>
      <c r="G25" s="16">
        <f t="shared" si="0"/>
        <v>526458.58689999999</v>
      </c>
      <c r="H25" s="27">
        <f>RA!J29</f>
        <v>15.2897616005957</v>
      </c>
      <c r="I25" s="20">
        <f>VLOOKUP(B25,RMS!B:D,3,FALSE)</f>
        <v>621481.65060354001</v>
      </c>
      <c r="J25" s="21">
        <f>VLOOKUP(B25,RMS!B:E,4,FALSE)</f>
        <v>526458.57612637803</v>
      </c>
      <c r="K25" s="22">
        <f t="shared" si="1"/>
        <v>-1.103539951145649E-3</v>
      </c>
      <c r="L25" s="22">
        <f t="shared" si="2"/>
        <v>1.0773621965199709E-2</v>
      </c>
    </row>
    <row r="26" spans="1:12">
      <c r="A26" s="59"/>
      <c r="B26" s="12">
        <v>37</v>
      </c>
      <c r="C26" s="56" t="s">
        <v>28</v>
      </c>
      <c r="D26" s="56"/>
      <c r="E26" s="15">
        <f>RA!D30</f>
        <v>1127895.6864</v>
      </c>
      <c r="F26" s="25">
        <f>RA!I30</f>
        <v>150482.6054</v>
      </c>
      <c r="G26" s="16">
        <f t="shared" si="0"/>
        <v>977413.08100000001</v>
      </c>
      <c r="H26" s="27">
        <f>RA!J30</f>
        <v>13.341890319689799</v>
      </c>
      <c r="I26" s="20">
        <f>VLOOKUP(B26,RMS!B:D,3,FALSE)</f>
        <v>1127895.6899238899</v>
      </c>
      <c r="J26" s="21">
        <f>VLOOKUP(B26,RMS!B:E,4,FALSE)</f>
        <v>977413.08024637401</v>
      </c>
      <c r="K26" s="22">
        <f t="shared" si="1"/>
        <v>-3.5238899290561676E-3</v>
      </c>
      <c r="L26" s="22">
        <f t="shared" si="2"/>
        <v>7.5362599454820156E-4</v>
      </c>
    </row>
    <row r="27" spans="1:12">
      <c r="A27" s="59"/>
      <c r="B27" s="12">
        <v>38</v>
      </c>
      <c r="C27" s="56" t="s">
        <v>29</v>
      </c>
      <c r="D27" s="56"/>
      <c r="E27" s="15">
        <f>RA!D31</f>
        <v>1214005.0093</v>
      </c>
      <c r="F27" s="25">
        <f>RA!I31</f>
        <v>37434.973899999997</v>
      </c>
      <c r="G27" s="16">
        <f t="shared" si="0"/>
        <v>1176570.0353999999</v>
      </c>
      <c r="H27" s="27">
        <f>RA!J31</f>
        <v>3.0835930340670599</v>
      </c>
      <c r="I27" s="20">
        <f>VLOOKUP(B27,RMS!B:D,3,FALSE)</f>
        <v>1214005.0453876101</v>
      </c>
      <c r="J27" s="21">
        <f>VLOOKUP(B27,RMS!B:E,4,FALSE)</f>
        <v>1176569.75870885</v>
      </c>
      <c r="K27" s="22">
        <f t="shared" si="1"/>
        <v>-3.6087610060349107E-2</v>
      </c>
      <c r="L27" s="22">
        <f t="shared" si="2"/>
        <v>0.27669114992022514</v>
      </c>
    </row>
    <row r="28" spans="1:12">
      <c r="A28" s="59"/>
      <c r="B28" s="12">
        <v>39</v>
      </c>
      <c r="C28" s="56" t="s">
        <v>30</v>
      </c>
      <c r="D28" s="56"/>
      <c r="E28" s="15">
        <f>RA!D32</f>
        <v>159688.75640000001</v>
      </c>
      <c r="F28" s="25">
        <f>RA!I32</f>
        <v>39375.620799999997</v>
      </c>
      <c r="G28" s="16">
        <f t="shared" si="0"/>
        <v>120313.13560000001</v>
      </c>
      <c r="H28" s="27">
        <f>RA!J32</f>
        <v>24.6577290021403</v>
      </c>
      <c r="I28" s="20">
        <f>VLOOKUP(B28,RMS!B:D,3,FALSE)</f>
        <v>159688.64792694201</v>
      </c>
      <c r="J28" s="21">
        <f>VLOOKUP(B28,RMS!B:E,4,FALSE)</f>
        <v>120313.167788747</v>
      </c>
      <c r="K28" s="22">
        <f t="shared" si="1"/>
        <v>0.10847305800416507</v>
      </c>
      <c r="L28" s="22">
        <f t="shared" si="2"/>
        <v>-3.2188746990868822E-2</v>
      </c>
    </row>
    <row r="29" spans="1:12">
      <c r="A29" s="59"/>
      <c r="B29" s="12">
        <v>40</v>
      </c>
      <c r="C29" s="56" t="s">
        <v>31</v>
      </c>
      <c r="D29" s="56"/>
      <c r="E29" s="15">
        <f>RA!D33</f>
        <v>40.171199999999999</v>
      </c>
      <c r="F29" s="25">
        <f>RA!I33</f>
        <v>8.8041999999999998</v>
      </c>
      <c r="G29" s="16">
        <f t="shared" si="0"/>
        <v>31.366999999999997</v>
      </c>
      <c r="H29" s="27">
        <f>RA!J33</f>
        <v>21.916696538813898</v>
      </c>
      <c r="I29" s="20">
        <f>VLOOKUP(B29,RMS!B:D,3,FALSE)</f>
        <v>40.171100000000003</v>
      </c>
      <c r="J29" s="21">
        <f>VLOOKUP(B29,RMS!B:E,4,FALSE)</f>
        <v>31.367000000000001</v>
      </c>
      <c r="K29" s="22">
        <f t="shared" si="1"/>
        <v>9.9999999996214228E-5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RA!D35</f>
        <v>223686.59469999999</v>
      </c>
      <c r="F31" s="25">
        <f>RA!I35</f>
        <v>25103.0841</v>
      </c>
      <c r="G31" s="16">
        <f t="shared" si="0"/>
        <v>198583.51059999998</v>
      </c>
      <c r="H31" s="27">
        <f>RA!J35</f>
        <v>11.222435628593299</v>
      </c>
      <c r="I31" s="20">
        <f>VLOOKUP(B31,RMS!B:D,3,FALSE)</f>
        <v>223686.5938</v>
      </c>
      <c r="J31" s="21">
        <f>VLOOKUP(B31,RMS!B:E,4,FALSE)</f>
        <v>198583.5036</v>
      </c>
      <c r="K31" s="22">
        <f t="shared" si="1"/>
        <v>8.9999998454004526E-4</v>
      </c>
      <c r="L31" s="22">
        <f t="shared" si="2"/>
        <v>6.9999999832361937E-3</v>
      </c>
    </row>
    <row r="32" spans="1:12">
      <c r="A32" s="59"/>
      <c r="B32" s="12">
        <v>71</v>
      </c>
      <c r="C32" s="56" t="s">
        <v>37</v>
      </c>
      <c r="D32" s="5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RA!D39</f>
        <v>328460.68300000002</v>
      </c>
      <c r="F35" s="25">
        <f>RA!I39</f>
        <v>17172.786499999998</v>
      </c>
      <c r="G35" s="16">
        <f t="shared" si="0"/>
        <v>311287.89650000003</v>
      </c>
      <c r="H35" s="27">
        <f>RA!J39</f>
        <v>5.2282624340764698</v>
      </c>
      <c r="I35" s="20">
        <f>VLOOKUP(B35,RMS!B:D,3,FALSE)</f>
        <v>328460.68376068398</v>
      </c>
      <c r="J35" s="21">
        <f>VLOOKUP(B35,RMS!B:E,4,FALSE)</f>
        <v>311287.89786324801</v>
      </c>
      <c r="K35" s="22">
        <f t="shared" si="1"/>
        <v>-7.6068396447226405E-4</v>
      </c>
      <c r="L35" s="22">
        <f t="shared" si="2"/>
        <v>-1.3632479822263122E-3</v>
      </c>
    </row>
    <row r="36" spans="1:12">
      <c r="A36" s="59"/>
      <c r="B36" s="12">
        <v>76</v>
      </c>
      <c r="C36" s="56" t="s">
        <v>34</v>
      </c>
      <c r="D36" s="56"/>
      <c r="E36" s="15">
        <f>RA!D40</f>
        <v>546971.12679999997</v>
      </c>
      <c r="F36" s="25">
        <f>RA!I40</f>
        <v>41396.2088</v>
      </c>
      <c r="G36" s="16">
        <f t="shared" si="0"/>
        <v>505574.91799999995</v>
      </c>
      <c r="H36" s="27">
        <f>RA!J40</f>
        <v>7.5682621571241597</v>
      </c>
      <c r="I36" s="20">
        <f>VLOOKUP(B36,RMS!B:D,3,FALSE)</f>
        <v>546971.11820000003</v>
      </c>
      <c r="J36" s="21">
        <f>VLOOKUP(B36,RMS!B:E,4,FALSE)</f>
        <v>505574.91112307698</v>
      </c>
      <c r="K36" s="22">
        <f t="shared" si="1"/>
        <v>8.5999999428167939E-3</v>
      </c>
      <c r="L36" s="22">
        <f t="shared" si="2"/>
        <v>6.8769229692406952E-3</v>
      </c>
    </row>
    <row r="37" spans="1:12">
      <c r="A37" s="59"/>
      <c r="B37" s="12">
        <v>77</v>
      </c>
      <c r="C37" s="56" t="s">
        <v>40</v>
      </c>
      <c r="D37" s="5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RA!D43</f>
        <v>28142.343499999999</v>
      </c>
      <c r="F39" s="25">
        <f>RA!I43</f>
        <v>3881.5365000000002</v>
      </c>
      <c r="G39" s="16">
        <f t="shared" si="0"/>
        <v>24260.807000000001</v>
      </c>
      <c r="H39" s="27">
        <f>RA!J43</f>
        <v>13.7925134059998</v>
      </c>
      <c r="I39" s="20">
        <f>VLOOKUP(B39,RMS!B:D,3,FALSE)</f>
        <v>28142.343393086801</v>
      </c>
      <c r="J39" s="21">
        <f>VLOOKUP(B39,RMS!B:E,4,FALSE)</f>
        <v>24260.806814915701</v>
      </c>
      <c r="K39" s="22">
        <f t="shared" si="1"/>
        <v>1.069131976692006E-4</v>
      </c>
      <c r="L39" s="22">
        <f t="shared" si="2"/>
        <v>1.8508430002839305E-4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5" t="s">
        <v>47</v>
      </c>
      <c r="W1" s="62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5"/>
      <c r="W2" s="62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6" t="s">
        <v>48</v>
      </c>
      <c r="W3" s="62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3" t="s">
        <v>4</v>
      </c>
      <c r="C6" s="64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5" t="s">
        <v>5</v>
      </c>
      <c r="B7" s="66"/>
      <c r="C7" s="67"/>
      <c r="D7" s="44">
        <v>19293885.407299999</v>
      </c>
      <c r="E7" s="44">
        <v>24141252</v>
      </c>
      <c r="F7" s="45">
        <v>79.920815238994194</v>
      </c>
      <c r="G7" s="44">
        <v>13991240.5842</v>
      </c>
      <c r="H7" s="45">
        <v>37.899747282511598</v>
      </c>
      <c r="I7" s="44">
        <v>2191648.6644000001</v>
      </c>
      <c r="J7" s="45">
        <v>11.3592913927579</v>
      </c>
      <c r="K7" s="44">
        <v>1628465.9493</v>
      </c>
      <c r="L7" s="45">
        <v>11.639181954593701</v>
      </c>
      <c r="M7" s="45">
        <v>0.34583634698784199</v>
      </c>
      <c r="N7" s="44">
        <v>55937746.239500001</v>
      </c>
      <c r="O7" s="44">
        <v>5362921731.4707003</v>
      </c>
      <c r="P7" s="44">
        <v>1146550</v>
      </c>
      <c r="Q7" s="44">
        <v>1186048</v>
      </c>
      <c r="R7" s="45">
        <v>-3.3302193503129698</v>
      </c>
      <c r="S7" s="44">
        <v>16.827774983472199</v>
      </c>
      <c r="T7" s="44">
        <v>16.934114753028499</v>
      </c>
      <c r="U7" s="46">
        <v>-0.63193006598220303</v>
      </c>
    </row>
    <row r="8" spans="1:23" ht="12" thickBot="1">
      <c r="A8" s="68">
        <v>41581</v>
      </c>
      <c r="B8" s="71" t="s">
        <v>6</v>
      </c>
      <c r="C8" s="72"/>
      <c r="D8" s="47">
        <v>685661.37719999999</v>
      </c>
      <c r="E8" s="47">
        <v>783858</v>
      </c>
      <c r="F8" s="48">
        <v>87.472651577199002</v>
      </c>
      <c r="G8" s="47">
        <v>453804.92359999998</v>
      </c>
      <c r="H8" s="48">
        <v>51.091656688230799</v>
      </c>
      <c r="I8" s="47">
        <v>166002.35920000001</v>
      </c>
      <c r="J8" s="48">
        <v>24.21054542665</v>
      </c>
      <c r="K8" s="47">
        <v>76334.609500000006</v>
      </c>
      <c r="L8" s="48">
        <v>16.821018356179</v>
      </c>
      <c r="M8" s="48">
        <v>1.17466703880892</v>
      </c>
      <c r="N8" s="47">
        <v>1906210.1458000001</v>
      </c>
      <c r="O8" s="47">
        <v>187912572.5271</v>
      </c>
      <c r="P8" s="47">
        <v>29707</v>
      </c>
      <c r="Q8" s="47">
        <v>28923</v>
      </c>
      <c r="R8" s="48">
        <v>2.7106455070359199</v>
      </c>
      <c r="S8" s="47">
        <v>23.0808017369644</v>
      </c>
      <c r="T8" s="47">
        <v>23.926216433288399</v>
      </c>
      <c r="U8" s="49">
        <v>-3.6628480499015001</v>
      </c>
    </row>
    <row r="9" spans="1:23" ht="12" thickBot="1">
      <c r="A9" s="69"/>
      <c r="B9" s="71" t="s">
        <v>7</v>
      </c>
      <c r="C9" s="72"/>
      <c r="D9" s="47">
        <v>123114.6657</v>
      </c>
      <c r="E9" s="47">
        <v>159238</v>
      </c>
      <c r="F9" s="48">
        <v>77.314878169783597</v>
      </c>
      <c r="G9" s="47">
        <v>82379.851200000005</v>
      </c>
      <c r="H9" s="48">
        <v>49.447545615377301</v>
      </c>
      <c r="I9" s="47">
        <v>28664.633000000002</v>
      </c>
      <c r="J9" s="48">
        <v>23.282874413880698</v>
      </c>
      <c r="K9" s="47">
        <v>18719.708699999999</v>
      </c>
      <c r="L9" s="48">
        <v>22.7236495663882</v>
      </c>
      <c r="M9" s="48">
        <v>0.531254222989057</v>
      </c>
      <c r="N9" s="47">
        <v>348126.98430000001</v>
      </c>
      <c r="O9" s="47">
        <v>35368907.292499997</v>
      </c>
      <c r="P9" s="47">
        <v>8038</v>
      </c>
      <c r="Q9" s="47">
        <v>8879</v>
      </c>
      <c r="R9" s="48">
        <v>-9.4717873634418304</v>
      </c>
      <c r="S9" s="47">
        <v>15.3165794600647</v>
      </c>
      <c r="T9" s="47">
        <v>15.730248293726801</v>
      </c>
      <c r="U9" s="49">
        <v>-2.7007912226136801</v>
      </c>
    </row>
    <row r="10" spans="1:23" ht="12" thickBot="1">
      <c r="A10" s="69"/>
      <c r="B10" s="71" t="s">
        <v>8</v>
      </c>
      <c r="C10" s="72"/>
      <c r="D10" s="47">
        <v>169889.25640000001</v>
      </c>
      <c r="E10" s="47">
        <v>186358</v>
      </c>
      <c r="F10" s="48">
        <v>91.162845920218103</v>
      </c>
      <c r="G10" s="47">
        <v>94434.171300000002</v>
      </c>
      <c r="H10" s="48">
        <v>79.902310849208504</v>
      </c>
      <c r="I10" s="47">
        <v>42860.184999999998</v>
      </c>
      <c r="J10" s="48">
        <v>25.228308080345499</v>
      </c>
      <c r="K10" s="47">
        <v>21349.837299999999</v>
      </c>
      <c r="L10" s="48">
        <v>22.608169273996701</v>
      </c>
      <c r="M10" s="48">
        <v>1.00751810881482</v>
      </c>
      <c r="N10" s="47">
        <v>469718.75890000002</v>
      </c>
      <c r="O10" s="47">
        <v>48058299.621699996</v>
      </c>
      <c r="P10" s="47">
        <v>107043</v>
      </c>
      <c r="Q10" s="47">
        <v>108451</v>
      </c>
      <c r="R10" s="48">
        <v>-1.2982821735161501</v>
      </c>
      <c r="S10" s="47">
        <v>1.5871122483487901</v>
      </c>
      <c r="T10" s="47">
        <v>1.6917020018257101</v>
      </c>
      <c r="U10" s="49">
        <v>-6.5899405404834202</v>
      </c>
    </row>
    <row r="11" spans="1:23" ht="12" thickBot="1">
      <c r="A11" s="69"/>
      <c r="B11" s="71" t="s">
        <v>9</v>
      </c>
      <c r="C11" s="72"/>
      <c r="D11" s="47">
        <v>55751.545700000002</v>
      </c>
      <c r="E11" s="47">
        <v>48936</v>
      </c>
      <c r="F11" s="48">
        <v>113.92746791728</v>
      </c>
      <c r="G11" s="47">
        <v>36180.755700000002</v>
      </c>
      <c r="H11" s="48">
        <v>54.091711522764001</v>
      </c>
      <c r="I11" s="47">
        <v>13199.443799999999</v>
      </c>
      <c r="J11" s="48">
        <v>23.675475960839599</v>
      </c>
      <c r="K11" s="47">
        <v>7191.2817999999997</v>
      </c>
      <c r="L11" s="48">
        <v>19.875985619614902</v>
      </c>
      <c r="M11" s="48">
        <v>0.83547859298185201</v>
      </c>
      <c r="N11" s="47">
        <v>157765.802</v>
      </c>
      <c r="O11" s="47">
        <v>16982092.715399999</v>
      </c>
      <c r="P11" s="47">
        <v>3012</v>
      </c>
      <c r="Q11" s="47">
        <v>3158</v>
      </c>
      <c r="R11" s="48">
        <v>-4.6231792273590901</v>
      </c>
      <c r="S11" s="47">
        <v>18.509809329349299</v>
      </c>
      <c r="T11" s="47">
        <v>19.065896928435698</v>
      </c>
      <c r="U11" s="49">
        <v>-3.0042859393733101</v>
      </c>
    </row>
    <row r="12" spans="1:23" ht="12" thickBot="1">
      <c r="A12" s="69"/>
      <c r="B12" s="71" t="s">
        <v>10</v>
      </c>
      <c r="C12" s="72"/>
      <c r="D12" s="47">
        <v>271163.87540000002</v>
      </c>
      <c r="E12" s="47">
        <v>256058</v>
      </c>
      <c r="F12" s="48">
        <v>105.89939599621999</v>
      </c>
      <c r="G12" s="47">
        <v>208043.94880000001</v>
      </c>
      <c r="H12" s="48">
        <v>30.339708010772</v>
      </c>
      <c r="I12" s="47">
        <v>2542.6379999999999</v>
      </c>
      <c r="J12" s="48">
        <v>0.93767578599815204</v>
      </c>
      <c r="K12" s="47">
        <v>26578.9872</v>
      </c>
      <c r="L12" s="48">
        <v>12.775659832121001</v>
      </c>
      <c r="M12" s="48">
        <v>-0.90433653544180204</v>
      </c>
      <c r="N12" s="47">
        <v>824371.64269999997</v>
      </c>
      <c r="O12" s="47">
        <v>64169946.048699997</v>
      </c>
      <c r="P12" s="47">
        <v>2257</v>
      </c>
      <c r="Q12" s="47">
        <v>2331</v>
      </c>
      <c r="R12" s="48">
        <v>-3.17460317460317</v>
      </c>
      <c r="S12" s="47">
        <v>120.143498183429</v>
      </c>
      <c r="T12" s="47">
        <v>118.979076876877</v>
      </c>
      <c r="U12" s="49">
        <v>0.96919211123239002</v>
      </c>
    </row>
    <row r="13" spans="1:23" ht="12" thickBot="1">
      <c r="A13" s="69"/>
      <c r="B13" s="71" t="s">
        <v>11</v>
      </c>
      <c r="C13" s="72"/>
      <c r="D13" s="47">
        <v>434727.0491</v>
      </c>
      <c r="E13" s="47">
        <v>358916</v>
      </c>
      <c r="F13" s="48">
        <v>121.122226119761</v>
      </c>
      <c r="G13" s="47">
        <v>267840.17830000003</v>
      </c>
      <c r="H13" s="48">
        <v>62.308378025747402</v>
      </c>
      <c r="I13" s="47">
        <v>106309.412</v>
      </c>
      <c r="J13" s="48">
        <v>24.45428970203</v>
      </c>
      <c r="K13" s="47">
        <v>70932.480800000005</v>
      </c>
      <c r="L13" s="48">
        <v>26.483136790833001</v>
      </c>
      <c r="M13" s="48">
        <v>0.49874092659677599</v>
      </c>
      <c r="N13" s="47">
        <v>1214585.8858</v>
      </c>
      <c r="O13" s="47">
        <v>97814495.104800001</v>
      </c>
      <c r="P13" s="47">
        <v>13773</v>
      </c>
      <c r="Q13" s="47">
        <v>14075</v>
      </c>
      <c r="R13" s="48">
        <v>-2.1456483126110202</v>
      </c>
      <c r="S13" s="47">
        <v>31.563715174616998</v>
      </c>
      <c r="T13" s="47">
        <v>32.179196241563098</v>
      </c>
      <c r="U13" s="49">
        <v>-1.9499639492407299</v>
      </c>
    </row>
    <row r="14" spans="1:23" ht="12" thickBot="1">
      <c r="A14" s="69"/>
      <c r="B14" s="71" t="s">
        <v>12</v>
      </c>
      <c r="C14" s="72"/>
      <c r="D14" s="47">
        <v>230005.48370000001</v>
      </c>
      <c r="E14" s="47">
        <v>189877</v>
      </c>
      <c r="F14" s="48">
        <v>121.13393602174</v>
      </c>
      <c r="G14" s="47">
        <v>125181.16439999999</v>
      </c>
      <c r="H14" s="48">
        <v>83.738092549648798</v>
      </c>
      <c r="I14" s="47">
        <v>42908.125599999999</v>
      </c>
      <c r="J14" s="48">
        <v>18.655262000607699</v>
      </c>
      <c r="K14" s="47">
        <v>18228.673999999999</v>
      </c>
      <c r="L14" s="48">
        <v>14.561834511901999</v>
      </c>
      <c r="M14" s="48">
        <v>1.3538807924262599</v>
      </c>
      <c r="N14" s="47">
        <v>644950.96889999998</v>
      </c>
      <c r="O14" s="47">
        <v>50976685.890500002</v>
      </c>
      <c r="P14" s="47">
        <v>2944</v>
      </c>
      <c r="Q14" s="47">
        <v>3095</v>
      </c>
      <c r="R14" s="48">
        <v>-4.8788368336025796</v>
      </c>
      <c r="S14" s="47">
        <v>78.126862669836996</v>
      </c>
      <c r="T14" s="47">
        <v>77.765057867528299</v>
      </c>
      <c r="U14" s="49">
        <v>0.46309910566569801</v>
      </c>
    </row>
    <row r="15" spans="1:23" ht="12" thickBot="1">
      <c r="A15" s="69"/>
      <c r="B15" s="71" t="s">
        <v>13</v>
      </c>
      <c r="C15" s="72"/>
      <c r="D15" s="47">
        <v>140673.63329999999</v>
      </c>
      <c r="E15" s="47">
        <v>130720</v>
      </c>
      <c r="F15" s="48">
        <v>107.61446855875199</v>
      </c>
      <c r="G15" s="47">
        <v>89768.359500000006</v>
      </c>
      <c r="H15" s="48">
        <v>56.707367811483699</v>
      </c>
      <c r="I15" s="47">
        <v>33756.767699999997</v>
      </c>
      <c r="J15" s="48">
        <v>23.9965137091543</v>
      </c>
      <c r="K15" s="47">
        <v>15275.2785</v>
      </c>
      <c r="L15" s="48">
        <v>17.016328008088401</v>
      </c>
      <c r="M15" s="48">
        <v>1.20989540059777</v>
      </c>
      <c r="N15" s="47">
        <v>412091.28879999998</v>
      </c>
      <c r="O15" s="47">
        <v>31964001.063000001</v>
      </c>
      <c r="P15" s="47">
        <v>4438</v>
      </c>
      <c r="Q15" s="47">
        <v>4949</v>
      </c>
      <c r="R15" s="48">
        <v>-10.325318246110299</v>
      </c>
      <c r="S15" s="47">
        <v>31.6975289094187</v>
      </c>
      <c r="T15" s="47">
        <v>31.974716851889301</v>
      </c>
      <c r="U15" s="49">
        <v>-0.87447808080788203</v>
      </c>
    </row>
    <row r="16" spans="1:23" ht="12" thickBot="1">
      <c r="A16" s="69"/>
      <c r="B16" s="71" t="s">
        <v>14</v>
      </c>
      <c r="C16" s="72"/>
      <c r="D16" s="47">
        <v>885644.19590000005</v>
      </c>
      <c r="E16" s="47">
        <v>1078261</v>
      </c>
      <c r="F16" s="48">
        <v>82.136346941974196</v>
      </c>
      <c r="G16" s="47">
        <v>555359.74349999998</v>
      </c>
      <c r="H16" s="48">
        <v>59.472163091705902</v>
      </c>
      <c r="I16" s="47">
        <v>66410.556200000006</v>
      </c>
      <c r="J16" s="48">
        <v>7.4985594110412501</v>
      </c>
      <c r="K16" s="47">
        <v>18867.3861</v>
      </c>
      <c r="L16" s="48">
        <v>3.39732692562366</v>
      </c>
      <c r="M16" s="48">
        <v>2.5198599237866901</v>
      </c>
      <c r="N16" s="47">
        <v>2444335.9106999999</v>
      </c>
      <c r="O16" s="47">
        <v>266396456.27680001</v>
      </c>
      <c r="P16" s="47">
        <v>55771</v>
      </c>
      <c r="Q16" s="47">
        <v>55060</v>
      </c>
      <c r="R16" s="48">
        <v>1.29131856156919</v>
      </c>
      <c r="S16" s="47">
        <v>15.8800128364204</v>
      </c>
      <c r="T16" s="47">
        <v>15.691135613875799</v>
      </c>
      <c r="U16" s="49">
        <v>1.1894022031985101</v>
      </c>
    </row>
    <row r="17" spans="1:21" ht="12" thickBot="1">
      <c r="A17" s="69"/>
      <c r="B17" s="71" t="s">
        <v>15</v>
      </c>
      <c r="C17" s="72"/>
      <c r="D17" s="47">
        <v>477653.48639999999</v>
      </c>
      <c r="E17" s="47">
        <v>821161</v>
      </c>
      <c r="F17" s="48">
        <v>58.168067699269699</v>
      </c>
      <c r="G17" s="47">
        <v>369095.14020000002</v>
      </c>
      <c r="H17" s="48">
        <v>29.412022640335</v>
      </c>
      <c r="I17" s="47">
        <v>55209.962899999999</v>
      </c>
      <c r="J17" s="48">
        <v>11.558580534208801</v>
      </c>
      <c r="K17" s="47">
        <v>55856.956100000003</v>
      </c>
      <c r="L17" s="48">
        <v>15.1334845724961</v>
      </c>
      <c r="M17" s="48">
        <v>-1.1583037193106001E-2</v>
      </c>
      <c r="N17" s="47">
        <v>1500350.3774000001</v>
      </c>
      <c r="O17" s="47">
        <v>250189734.632</v>
      </c>
      <c r="P17" s="47">
        <v>10624</v>
      </c>
      <c r="Q17" s="47">
        <v>11132</v>
      </c>
      <c r="R17" s="48">
        <v>-4.5634207689543604</v>
      </c>
      <c r="S17" s="47">
        <v>44.959853765060203</v>
      </c>
      <c r="T17" s="47">
        <v>44.828269403521404</v>
      </c>
      <c r="U17" s="49">
        <v>0.292670795208683</v>
      </c>
    </row>
    <row r="18" spans="1:21" ht="12" thickBot="1">
      <c r="A18" s="69"/>
      <c r="B18" s="71" t="s">
        <v>16</v>
      </c>
      <c r="C18" s="72"/>
      <c r="D18" s="47">
        <v>2130534.6897</v>
      </c>
      <c r="E18" s="47">
        <v>2343385</v>
      </c>
      <c r="F18" s="48">
        <v>90.916972230341997</v>
      </c>
      <c r="G18" s="47">
        <v>1402496.6583</v>
      </c>
      <c r="H18" s="48">
        <v>51.910143749110397</v>
      </c>
      <c r="I18" s="47">
        <v>324353.09639999998</v>
      </c>
      <c r="J18" s="48">
        <v>15.2240232448725</v>
      </c>
      <c r="K18" s="47">
        <v>231681.9142</v>
      </c>
      <c r="L18" s="48">
        <v>16.519248928608999</v>
      </c>
      <c r="M18" s="48">
        <v>0.39999316528437101</v>
      </c>
      <c r="N18" s="47">
        <v>5978848.9137000004</v>
      </c>
      <c r="O18" s="47">
        <v>617844711.3247</v>
      </c>
      <c r="P18" s="47">
        <v>114623</v>
      </c>
      <c r="Q18" s="47">
        <v>117256</v>
      </c>
      <c r="R18" s="48">
        <v>-2.2455140888312801</v>
      </c>
      <c r="S18" s="47">
        <v>18.5873226987603</v>
      </c>
      <c r="T18" s="47">
        <v>19.067522421027501</v>
      </c>
      <c r="U18" s="49">
        <v>-2.58347977301346</v>
      </c>
    </row>
    <row r="19" spans="1:21" ht="12" thickBot="1">
      <c r="A19" s="69"/>
      <c r="B19" s="71" t="s">
        <v>17</v>
      </c>
      <c r="C19" s="72"/>
      <c r="D19" s="47">
        <v>762784.5527</v>
      </c>
      <c r="E19" s="47">
        <v>1001662</v>
      </c>
      <c r="F19" s="48">
        <v>76.151890827444802</v>
      </c>
      <c r="G19" s="47">
        <v>532841.5159</v>
      </c>
      <c r="H19" s="48">
        <v>43.1541142982474</v>
      </c>
      <c r="I19" s="47">
        <v>59094.094100000002</v>
      </c>
      <c r="J19" s="48">
        <v>7.7471540149609499</v>
      </c>
      <c r="K19" s="47">
        <v>76567.992499999993</v>
      </c>
      <c r="L19" s="48">
        <v>14.3697497689669</v>
      </c>
      <c r="M19" s="48">
        <v>-0.22821413791147799</v>
      </c>
      <c r="N19" s="47">
        <v>2149234.9005</v>
      </c>
      <c r="O19" s="47">
        <v>211253644.22130001</v>
      </c>
      <c r="P19" s="47">
        <v>20481</v>
      </c>
      <c r="Q19" s="47">
        <v>20141</v>
      </c>
      <c r="R19" s="48">
        <v>1.6880989027357101</v>
      </c>
      <c r="S19" s="47">
        <v>37.243520956007998</v>
      </c>
      <c r="T19" s="47">
        <v>39.168516538404297</v>
      </c>
      <c r="U19" s="49">
        <v>-5.16867238376856</v>
      </c>
    </row>
    <row r="20" spans="1:21" ht="12" thickBot="1">
      <c r="A20" s="69"/>
      <c r="B20" s="71" t="s">
        <v>18</v>
      </c>
      <c r="C20" s="72"/>
      <c r="D20" s="47">
        <v>1225185.4841</v>
      </c>
      <c r="E20" s="47">
        <v>1396996</v>
      </c>
      <c r="F20" s="48">
        <v>87.701431077826996</v>
      </c>
      <c r="G20" s="47">
        <v>943505.18370000005</v>
      </c>
      <c r="H20" s="48">
        <v>29.854663786305601</v>
      </c>
      <c r="I20" s="47">
        <v>17601.645499999999</v>
      </c>
      <c r="J20" s="48">
        <v>1.4366514889727</v>
      </c>
      <c r="K20" s="47">
        <v>-44157.338199999998</v>
      </c>
      <c r="L20" s="48">
        <v>-4.6801373180415302</v>
      </c>
      <c r="M20" s="48">
        <v>-1.39861201371055</v>
      </c>
      <c r="N20" s="47">
        <v>3757359.3459000001</v>
      </c>
      <c r="O20" s="47">
        <v>320966039.21920002</v>
      </c>
      <c r="P20" s="47">
        <v>46089</v>
      </c>
      <c r="Q20" s="47">
        <v>47911</v>
      </c>
      <c r="R20" s="48">
        <v>-3.8028845150383002</v>
      </c>
      <c r="S20" s="47">
        <v>26.583034652520102</v>
      </c>
      <c r="T20" s="47">
        <v>26.584402176953098</v>
      </c>
      <c r="U20" s="49">
        <v>-5.1443503379299997E-3</v>
      </c>
    </row>
    <row r="21" spans="1:21" ht="12" thickBot="1">
      <c r="A21" s="69"/>
      <c r="B21" s="71" t="s">
        <v>19</v>
      </c>
      <c r="C21" s="72"/>
      <c r="D21" s="47">
        <v>436242.03330000001</v>
      </c>
      <c r="E21" s="47">
        <v>492316</v>
      </c>
      <c r="F21" s="48">
        <v>88.610167717482298</v>
      </c>
      <c r="G21" s="47">
        <v>310592.23009999999</v>
      </c>
      <c r="H21" s="48">
        <v>40.454908726965002</v>
      </c>
      <c r="I21" s="47">
        <v>52959.048900000002</v>
      </c>
      <c r="J21" s="48">
        <v>12.139831757931599</v>
      </c>
      <c r="K21" s="47">
        <v>43049.270799999998</v>
      </c>
      <c r="L21" s="48">
        <v>13.860382401111501</v>
      </c>
      <c r="M21" s="48">
        <v>0.23019618952523599</v>
      </c>
      <c r="N21" s="47">
        <v>1238018.6738</v>
      </c>
      <c r="O21" s="47">
        <v>122115711.6469</v>
      </c>
      <c r="P21" s="47">
        <v>42122</v>
      </c>
      <c r="Q21" s="47">
        <v>42526</v>
      </c>
      <c r="R21" s="48">
        <v>-0.95000705450782896</v>
      </c>
      <c r="S21" s="47">
        <v>10.3566315298419</v>
      </c>
      <c r="T21" s="47">
        <v>10.6476266613366</v>
      </c>
      <c r="U21" s="49">
        <v>-2.8097468820458298</v>
      </c>
    </row>
    <row r="22" spans="1:21" ht="12" thickBot="1">
      <c r="A22" s="69"/>
      <c r="B22" s="71" t="s">
        <v>20</v>
      </c>
      <c r="C22" s="72"/>
      <c r="D22" s="47">
        <v>1256488.6335</v>
      </c>
      <c r="E22" s="47">
        <v>1660061</v>
      </c>
      <c r="F22" s="48">
        <v>75.689305001442705</v>
      </c>
      <c r="G22" s="47">
        <v>728219.25</v>
      </c>
      <c r="H22" s="48">
        <v>72.542628267517003</v>
      </c>
      <c r="I22" s="47">
        <v>161967.6961</v>
      </c>
      <c r="J22" s="48">
        <v>12.8905022919971</v>
      </c>
      <c r="K22" s="47">
        <v>109172.2933</v>
      </c>
      <c r="L22" s="48">
        <v>14.9916791268564</v>
      </c>
      <c r="M22" s="48">
        <v>0.48359708497577197</v>
      </c>
      <c r="N22" s="47">
        <v>3544663.6296999999</v>
      </c>
      <c r="O22" s="47">
        <v>349244780.22210002</v>
      </c>
      <c r="P22" s="47">
        <v>82108</v>
      </c>
      <c r="Q22" s="47">
        <v>84771</v>
      </c>
      <c r="R22" s="48">
        <v>-3.1414044897429498</v>
      </c>
      <c r="S22" s="47">
        <v>15.302877106981001</v>
      </c>
      <c r="T22" s="47">
        <v>15.324019923086899</v>
      </c>
      <c r="U22" s="49">
        <v>-0.138162359653341</v>
      </c>
    </row>
    <row r="23" spans="1:21" ht="12" thickBot="1">
      <c r="A23" s="69"/>
      <c r="B23" s="71" t="s">
        <v>21</v>
      </c>
      <c r="C23" s="72"/>
      <c r="D23" s="47">
        <v>3129177.8130000001</v>
      </c>
      <c r="E23" s="47">
        <v>3501136</v>
      </c>
      <c r="F23" s="48">
        <v>89.376071452237198</v>
      </c>
      <c r="G23" s="47">
        <v>2281933.3363000001</v>
      </c>
      <c r="H23" s="48">
        <v>37.1283623067512</v>
      </c>
      <c r="I23" s="47">
        <v>249086.10209999999</v>
      </c>
      <c r="J23" s="48">
        <v>7.9601133903348398</v>
      </c>
      <c r="K23" s="47">
        <v>216367.03109999999</v>
      </c>
      <c r="L23" s="48">
        <v>9.4817419798434806</v>
      </c>
      <c r="M23" s="48">
        <v>0.151220224419856</v>
      </c>
      <c r="N23" s="47">
        <v>8716201.6487000007</v>
      </c>
      <c r="O23" s="47">
        <v>776832267.43120003</v>
      </c>
      <c r="P23" s="47">
        <v>111346</v>
      </c>
      <c r="Q23" s="47">
        <v>107863</v>
      </c>
      <c r="R23" s="48">
        <v>3.2290961682875499</v>
      </c>
      <c r="S23" s="47">
        <v>28.103190172974301</v>
      </c>
      <c r="T23" s="47">
        <v>28.4611502378017</v>
      </c>
      <c r="U23" s="49">
        <v>-1.27373462807634</v>
      </c>
    </row>
    <row r="24" spans="1:21" ht="12" thickBot="1">
      <c r="A24" s="69"/>
      <c r="B24" s="71" t="s">
        <v>22</v>
      </c>
      <c r="C24" s="72"/>
      <c r="D24" s="47">
        <v>358901.94130000001</v>
      </c>
      <c r="E24" s="47">
        <v>373697</v>
      </c>
      <c r="F24" s="48">
        <v>96.040894441218398</v>
      </c>
      <c r="G24" s="47">
        <v>288821.61719999998</v>
      </c>
      <c r="H24" s="48">
        <v>24.2642239799771</v>
      </c>
      <c r="I24" s="47">
        <v>51743.153700000003</v>
      </c>
      <c r="J24" s="48">
        <v>14.417072672434699</v>
      </c>
      <c r="K24" s="47">
        <v>43353.629699999998</v>
      </c>
      <c r="L24" s="48">
        <v>15.0105210684348</v>
      </c>
      <c r="M24" s="48">
        <v>0.193513762470504</v>
      </c>
      <c r="N24" s="47">
        <v>1057520.6969000001</v>
      </c>
      <c r="O24" s="47">
        <v>94660734.792199999</v>
      </c>
      <c r="P24" s="47">
        <v>40723</v>
      </c>
      <c r="Q24" s="47">
        <v>42776</v>
      </c>
      <c r="R24" s="48">
        <v>-4.7994202356461599</v>
      </c>
      <c r="S24" s="47">
        <v>8.8132490558161205</v>
      </c>
      <c r="T24" s="47">
        <v>9.1004088624462298</v>
      </c>
      <c r="U24" s="49">
        <v>-3.2582740463984101</v>
      </c>
    </row>
    <row r="25" spans="1:21" ht="12" thickBot="1">
      <c r="A25" s="69"/>
      <c r="B25" s="71" t="s">
        <v>23</v>
      </c>
      <c r="C25" s="72"/>
      <c r="D25" s="47">
        <v>341003.28539999999</v>
      </c>
      <c r="E25" s="47">
        <v>365668</v>
      </c>
      <c r="F25" s="48">
        <v>93.254888423378603</v>
      </c>
      <c r="G25" s="47">
        <v>268229.402</v>
      </c>
      <c r="H25" s="48">
        <v>27.131210395794</v>
      </c>
      <c r="I25" s="47">
        <v>30658.773799999999</v>
      </c>
      <c r="J25" s="48">
        <v>8.9907561342222806</v>
      </c>
      <c r="K25" s="47">
        <v>26956.735000000001</v>
      </c>
      <c r="L25" s="48">
        <v>10.0498807360425</v>
      </c>
      <c r="M25" s="48">
        <v>0.137332610941199</v>
      </c>
      <c r="N25" s="47">
        <v>1020125.0712</v>
      </c>
      <c r="O25" s="47">
        <v>79524904.8882</v>
      </c>
      <c r="P25" s="47">
        <v>22326</v>
      </c>
      <c r="Q25" s="47">
        <v>25011</v>
      </c>
      <c r="R25" s="48">
        <v>-10.735276478349499</v>
      </c>
      <c r="S25" s="47">
        <v>15.2738191077667</v>
      </c>
      <c r="T25" s="47">
        <v>15.3372537843349</v>
      </c>
      <c r="U25" s="49">
        <v>-0.41531640594008001</v>
      </c>
    </row>
    <row r="26" spans="1:21" ht="12" thickBot="1">
      <c r="A26" s="69"/>
      <c r="B26" s="71" t="s">
        <v>24</v>
      </c>
      <c r="C26" s="72"/>
      <c r="D26" s="47">
        <v>548527.35660000006</v>
      </c>
      <c r="E26" s="47">
        <v>700701</v>
      </c>
      <c r="F26" s="48">
        <v>78.282656454036697</v>
      </c>
      <c r="G26" s="47">
        <v>470681.55530000001</v>
      </c>
      <c r="H26" s="48">
        <v>16.538953018964801</v>
      </c>
      <c r="I26" s="47">
        <v>114804.9773</v>
      </c>
      <c r="J26" s="48">
        <v>20.9296721336943</v>
      </c>
      <c r="K26" s="47">
        <v>83726.964300000007</v>
      </c>
      <c r="L26" s="48">
        <v>17.788452374479501</v>
      </c>
      <c r="M26" s="48">
        <v>0.37118284724434902</v>
      </c>
      <c r="N26" s="47">
        <v>1621237.0182</v>
      </c>
      <c r="O26" s="47">
        <v>169668157.0864</v>
      </c>
      <c r="P26" s="47">
        <v>46502</v>
      </c>
      <c r="Q26" s="47">
        <v>50108</v>
      </c>
      <c r="R26" s="48">
        <v>-7.1964556557835104</v>
      </c>
      <c r="S26" s="47">
        <v>11.795779893337899</v>
      </c>
      <c r="T26" s="47">
        <v>11.2460982817115</v>
      </c>
      <c r="U26" s="49">
        <v>4.6599853218426901</v>
      </c>
    </row>
    <row r="27" spans="1:21" ht="12" thickBot="1">
      <c r="A27" s="69"/>
      <c r="B27" s="71" t="s">
        <v>25</v>
      </c>
      <c r="C27" s="72"/>
      <c r="D27" s="47">
        <v>312041.98969999998</v>
      </c>
      <c r="E27" s="47">
        <v>343208</v>
      </c>
      <c r="F27" s="48">
        <v>90.919206341343994</v>
      </c>
      <c r="G27" s="47">
        <v>227989.56709999999</v>
      </c>
      <c r="H27" s="48">
        <v>36.866784594197298</v>
      </c>
      <c r="I27" s="47">
        <v>91871.164499999999</v>
      </c>
      <c r="J27" s="48">
        <v>29.4419236937714</v>
      </c>
      <c r="K27" s="47">
        <v>66552.890899999999</v>
      </c>
      <c r="L27" s="48">
        <v>29.191200170492401</v>
      </c>
      <c r="M27" s="48">
        <v>0.38042334837178399</v>
      </c>
      <c r="N27" s="47">
        <v>890957.83779999998</v>
      </c>
      <c r="O27" s="47">
        <v>79488101.092099994</v>
      </c>
      <c r="P27" s="47">
        <v>46862</v>
      </c>
      <c r="Q27" s="47">
        <v>47743</v>
      </c>
      <c r="R27" s="48">
        <v>-1.8452966927088801</v>
      </c>
      <c r="S27" s="47">
        <v>6.6587424715120997</v>
      </c>
      <c r="T27" s="47">
        <v>6.68881444190772</v>
      </c>
      <c r="U27" s="49">
        <v>-0.45161636036039798</v>
      </c>
    </row>
    <row r="28" spans="1:21" ht="12" thickBot="1">
      <c r="A28" s="69"/>
      <c r="B28" s="71" t="s">
        <v>26</v>
      </c>
      <c r="C28" s="72"/>
      <c r="D28" s="47">
        <v>1068341.0384</v>
      </c>
      <c r="E28" s="47">
        <v>1129275</v>
      </c>
      <c r="F28" s="48">
        <v>94.604152079874297</v>
      </c>
      <c r="G28" s="47">
        <v>947787.86239999998</v>
      </c>
      <c r="H28" s="48">
        <v>12.7194260216346</v>
      </c>
      <c r="I28" s="47">
        <v>69766.145799999998</v>
      </c>
      <c r="J28" s="48">
        <v>6.5303253635641703</v>
      </c>
      <c r="K28" s="47">
        <v>61596.370499999997</v>
      </c>
      <c r="L28" s="48">
        <v>6.4989617343299697</v>
      </c>
      <c r="M28" s="48">
        <v>0.13263403726036099</v>
      </c>
      <c r="N28" s="47">
        <v>3214912.9816000001</v>
      </c>
      <c r="O28" s="47">
        <v>275515537.94459999</v>
      </c>
      <c r="P28" s="47">
        <v>53303</v>
      </c>
      <c r="Q28" s="47">
        <v>57102</v>
      </c>
      <c r="R28" s="48">
        <v>-6.6530068999334597</v>
      </c>
      <c r="S28" s="47">
        <v>20.0427938089789</v>
      </c>
      <c r="T28" s="47">
        <v>20.345724978109399</v>
      </c>
      <c r="U28" s="49">
        <v>-1.51142187071136</v>
      </c>
    </row>
    <row r="29" spans="1:21" ht="12" thickBot="1">
      <c r="A29" s="69"/>
      <c r="B29" s="71" t="s">
        <v>27</v>
      </c>
      <c r="C29" s="72"/>
      <c r="D29" s="47">
        <v>621481.64950000006</v>
      </c>
      <c r="E29" s="47">
        <v>738382</v>
      </c>
      <c r="F29" s="48">
        <v>84.168038968988995</v>
      </c>
      <c r="G29" s="47">
        <v>494248.43190000003</v>
      </c>
      <c r="H29" s="48">
        <v>25.742766064201199</v>
      </c>
      <c r="I29" s="47">
        <v>95023.062600000005</v>
      </c>
      <c r="J29" s="48">
        <v>15.2897616005957</v>
      </c>
      <c r="K29" s="47">
        <v>98873.875400000004</v>
      </c>
      <c r="L29" s="48">
        <v>20.0048941015163</v>
      </c>
      <c r="M29" s="48">
        <v>-3.8946716556029999E-2</v>
      </c>
      <c r="N29" s="47">
        <v>1920966.6270999999</v>
      </c>
      <c r="O29" s="47">
        <v>194515613.48800001</v>
      </c>
      <c r="P29" s="47">
        <v>94775</v>
      </c>
      <c r="Q29" s="47">
        <v>101134</v>
      </c>
      <c r="R29" s="48">
        <v>-6.2876975102339498</v>
      </c>
      <c r="S29" s="47">
        <v>6.5574428857821196</v>
      </c>
      <c r="T29" s="47">
        <v>6.6710969209168001</v>
      </c>
      <c r="U29" s="49">
        <v>-1.73320663426765</v>
      </c>
    </row>
    <row r="30" spans="1:21" ht="12" thickBot="1">
      <c r="A30" s="69"/>
      <c r="B30" s="71" t="s">
        <v>28</v>
      </c>
      <c r="C30" s="72"/>
      <c r="D30" s="47">
        <v>1127895.6864</v>
      </c>
      <c r="E30" s="47">
        <v>1546366</v>
      </c>
      <c r="F30" s="48">
        <v>72.938469055837999</v>
      </c>
      <c r="G30" s="47">
        <v>911356.96609999996</v>
      </c>
      <c r="H30" s="48">
        <v>23.7600334835472</v>
      </c>
      <c r="I30" s="47">
        <v>150482.6054</v>
      </c>
      <c r="J30" s="48">
        <v>13.341890319689799</v>
      </c>
      <c r="K30" s="47">
        <v>126178.3275</v>
      </c>
      <c r="L30" s="48">
        <v>13.845104848428299</v>
      </c>
      <c r="M30" s="48">
        <v>0.19261848196553399</v>
      </c>
      <c r="N30" s="47">
        <v>3412881.0899</v>
      </c>
      <c r="O30" s="47">
        <v>355027681.78460002</v>
      </c>
      <c r="P30" s="47">
        <v>88198</v>
      </c>
      <c r="Q30" s="47">
        <v>94602</v>
      </c>
      <c r="R30" s="48">
        <v>-6.7694129088180004</v>
      </c>
      <c r="S30" s="47">
        <v>12.7882229347604</v>
      </c>
      <c r="T30" s="47">
        <v>13.164461995518099</v>
      </c>
      <c r="U30" s="49">
        <v>-2.9420746156603301</v>
      </c>
    </row>
    <row r="31" spans="1:21" ht="12" thickBot="1">
      <c r="A31" s="69"/>
      <c r="B31" s="71" t="s">
        <v>29</v>
      </c>
      <c r="C31" s="72"/>
      <c r="D31" s="47">
        <v>1214005.0093</v>
      </c>
      <c r="E31" s="47">
        <v>1511160</v>
      </c>
      <c r="F31" s="48">
        <v>80.335967687074799</v>
      </c>
      <c r="G31" s="47">
        <v>853135.29749999999</v>
      </c>
      <c r="H31" s="48">
        <v>42.299235872373501</v>
      </c>
      <c r="I31" s="47">
        <v>37434.973899999997</v>
      </c>
      <c r="J31" s="48">
        <v>3.0835930340670599</v>
      </c>
      <c r="K31" s="47">
        <v>42812.7399</v>
      </c>
      <c r="L31" s="48">
        <v>5.0182825661365902</v>
      </c>
      <c r="M31" s="48">
        <v>-0.125611348691094</v>
      </c>
      <c r="N31" s="47">
        <v>3799495.0661999998</v>
      </c>
      <c r="O31" s="47">
        <v>293866047.46679997</v>
      </c>
      <c r="P31" s="47">
        <v>46140</v>
      </c>
      <c r="Q31" s="47">
        <v>51158</v>
      </c>
      <c r="R31" s="48">
        <v>-9.8088275538527707</v>
      </c>
      <c r="S31" s="47">
        <v>26.3113352687473</v>
      </c>
      <c r="T31" s="47">
        <v>25.914218167246599</v>
      </c>
      <c r="U31" s="49">
        <v>1.5093004495762801</v>
      </c>
    </row>
    <row r="32" spans="1:21" ht="12" thickBot="1">
      <c r="A32" s="69"/>
      <c r="B32" s="71" t="s">
        <v>30</v>
      </c>
      <c r="C32" s="72"/>
      <c r="D32" s="47">
        <v>159688.75640000001</v>
      </c>
      <c r="E32" s="47">
        <v>171634</v>
      </c>
      <c r="F32" s="48">
        <v>93.040281296246704</v>
      </c>
      <c r="G32" s="47">
        <v>118584.765</v>
      </c>
      <c r="H32" s="48">
        <v>34.662118190308803</v>
      </c>
      <c r="I32" s="47">
        <v>39375.620799999997</v>
      </c>
      <c r="J32" s="48">
        <v>24.6577290021403</v>
      </c>
      <c r="K32" s="47">
        <v>27826.653600000001</v>
      </c>
      <c r="L32" s="48">
        <v>23.465622755165899</v>
      </c>
      <c r="M32" s="48">
        <v>0.41503255713076498</v>
      </c>
      <c r="N32" s="47">
        <v>452410.33100000001</v>
      </c>
      <c r="O32" s="47">
        <v>43829776.154100001</v>
      </c>
      <c r="P32" s="47">
        <v>32794</v>
      </c>
      <c r="Q32" s="47">
        <v>33377</v>
      </c>
      <c r="R32" s="48">
        <v>-1.74671180753213</v>
      </c>
      <c r="S32" s="47">
        <v>4.8694503994633198</v>
      </c>
      <c r="T32" s="47">
        <v>4.89493304970489</v>
      </c>
      <c r="U32" s="49">
        <v>-0.52331676372302305</v>
      </c>
    </row>
    <row r="33" spans="1:21" ht="12" thickBot="1">
      <c r="A33" s="69"/>
      <c r="B33" s="71" t="s">
        <v>31</v>
      </c>
      <c r="C33" s="72"/>
      <c r="D33" s="47">
        <v>40.171199999999999</v>
      </c>
      <c r="E33" s="50"/>
      <c r="F33" s="50"/>
      <c r="G33" s="47">
        <v>155.0025</v>
      </c>
      <c r="H33" s="48">
        <v>-74.083514782019705</v>
      </c>
      <c r="I33" s="47">
        <v>8.8041999999999998</v>
      </c>
      <c r="J33" s="48">
        <v>21.916696538813898</v>
      </c>
      <c r="K33" s="47">
        <v>28.323499999999999</v>
      </c>
      <c r="L33" s="48">
        <v>18.272931081756798</v>
      </c>
      <c r="M33" s="48">
        <v>-0.68915564813670604</v>
      </c>
      <c r="N33" s="47">
        <v>106.72110000000001</v>
      </c>
      <c r="O33" s="47">
        <v>29399.945500000002</v>
      </c>
      <c r="P33" s="47">
        <v>9</v>
      </c>
      <c r="Q33" s="47">
        <v>9</v>
      </c>
      <c r="R33" s="48">
        <v>0</v>
      </c>
      <c r="S33" s="47">
        <v>4.4634666666666698</v>
      </c>
      <c r="T33" s="47">
        <v>2.64008888888889</v>
      </c>
      <c r="U33" s="49">
        <v>40.851157047835301</v>
      </c>
    </row>
    <row r="34" spans="1:21" ht="12" thickBot="1">
      <c r="A34" s="69"/>
      <c r="B34" s="71" t="s">
        <v>36</v>
      </c>
      <c r="C34" s="72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25.9</v>
      </c>
      <c r="P34" s="50"/>
      <c r="Q34" s="50"/>
      <c r="R34" s="50"/>
      <c r="S34" s="50"/>
      <c r="T34" s="50"/>
      <c r="U34" s="51"/>
    </row>
    <row r="35" spans="1:21" ht="12" thickBot="1">
      <c r="A35" s="69"/>
      <c r="B35" s="71" t="s">
        <v>32</v>
      </c>
      <c r="C35" s="72"/>
      <c r="D35" s="47">
        <v>223686.59469999999</v>
      </c>
      <c r="E35" s="47">
        <v>237889</v>
      </c>
      <c r="F35" s="48">
        <v>94.0298184027004</v>
      </c>
      <c r="G35" s="47">
        <v>166591.5594</v>
      </c>
      <c r="H35" s="48">
        <v>34.2724658473904</v>
      </c>
      <c r="I35" s="47">
        <v>25103.0841</v>
      </c>
      <c r="J35" s="48">
        <v>11.222435628593299</v>
      </c>
      <c r="K35" s="47">
        <v>31221.821499999998</v>
      </c>
      <c r="L35" s="48">
        <v>18.741538654448799</v>
      </c>
      <c r="M35" s="48">
        <v>-0.195976310991337</v>
      </c>
      <c r="N35" s="47">
        <v>701496.25109999999</v>
      </c>
      <c r="O35" s="47">
        <v>46891258.298</v>
      </c>
      <c r="P35" s="47">
        <v>17237</v>
      </c>
      <c r="Q35" s="47">
        <v>19245</v>
      </c>
      <c r="R35" s="48">
        <v>-10.433878929592099</v>
      </c>
      <c r="S35" s="47">
        <v>12.977118680744899</v>
      </c>
      <c r="T35" s="47">
        <v>13.1102348194336</v>
      </c>
      <c r="U35" s="49">
        <v>-1.0257757670523699</v>
      </c>
    </row>
    <row r="36" spans="1:21" ht="12" thickBot="1">
      <c r="A36" s="69"/>
      <c r="B36" s="71" t="s">
        <v>37</v>
      </c>
      <c r="C36" s="72"/>
      <c r="D36" s="50"/>
      <c r="E36" s="47">
        <v>718938</v>
      </c>
      <c r="F36" s="50"/>
      <c r="G36" s="47">
        <v>68826.92</v>
      </c>
      <c r="H36" s="50"/>
      <c r="I36" s="50"/>
      <c r="J36" s="50"/>
      <c r="K36" s="47">
        <v>2835.0084999999999</v>
      </c>
      <c r="L36" s="48">
        <v>4.11904019531893</v>
      </c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69"/>
      <c r="B37" s="71" t="s">
        <v>38</v>
      </c>
      <c r="C37" s="72"/>
      <c r="D37" s="50"/>
      <c r="E37" s="47">
        <v>236388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69"/>
      <c r="B38" s="71" t="s">
        <v>39</v>
      </c>
      <c r="C38" s="72"/>
      <c r="D38" s="50"/>
      <c r="E38" s="47">
        <v>259904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69"/>
      <c r="B39" s="71" t="s">
        <v>33</v>
      </c>
      <c r="C39" s="72"/>
      <c r="D39" s="47">
        <v>328460.68300000002</v>
      </c>
      <c r="E39" s="47">
        <v>547910</v>
      </c>
      <c r="F39" s="48">
        <v>59.947926301764902</v>
      </c>
      <c r="G39" s="47">
        <v>311884.12</v>
      </c>
      <c r="H39" s="48">
        <v>5.3149749977652103</v>
      </c>
      <c r="I39" s="47">
        <v>17172.786499999998</v>
      </c>
      <c r="J39" s="48">
        <v>5.2282624340764698</v>
      </c>
      <c r="K39" s="47">
        <v>17080.948499999999</v>
      </c>
      <c r="L39" s="48">
        <v>5.4766970822368304</v>
      </c>
      <c r="M39" s="48">
        <v>5.3766335048670002E-3</v>
      </c>
      <c r="N39" s="47">
        <v>915640.68279999995</v>
      </c>
      <c r="O39" s="47">
        <v>113637938.7564</v>
      </c>
      <c r="P39" s="47">
        <v>503</v>
      </c>
      <c r="Q39" s="47">
        <v>587</v>
      </c>
      <c r="R39" s="48">
        <v>-14.3100511073254</v>
      </c>
      <c r="S39" s="47">
        <v>653.00334592445301</v>
      </c>
      <c r="T39" s="47">
        <v>566.09094463373106</v>
      </c>
      <c r="U39" s="49">
        <v>13.3096410352509</v>
      </c>
    </row>
    <row r="40" spans="1:21" ht="12" thickBot="1">
      <c r="A40" s="69"/>
      <c r="B40" s="71" t="s">
        <v>34</v>
      </c>
      <c r="C40" s="72"/>
      <c r="D40" s="47">
        <v>546971.12679999997</v>
      </c>
      <c r="E40" s="47">
        <v>464312</v>
      </c>
      <c r="F40" s="48">
        <v>117.802496338669</v>
      </c>
      <c r="G40" s="47">
        <v>353124.57900000003</v>
      </c>
      <c r="H40" s="48">
        <v>54.894663053177098</v>
      </c>
      <c r="I40" s="47">
        <v>41396.2088</v>
      </c>
      <c r="J40" s="48">
        <v>7.5682621571241597</v>
      </c>
      <c r="K40" s="47">
        <v>34949.674200000001</v>
      </c>
      <c r="L40" s="48">
        <v>9.8972646704380196</v>
      </c>
      <c r="M40" s="48">
        <v>0.18445192258759299</v>
      </c>
      <c r="N40" s="47">
        <v>1508543.1218999999</v>
      </c>
      <c r="O40" s="47">
        <v>152936150.07089999</v>
      </c>
      <c r="P40" s="47">
        <v>2751</v>
      </c>
      <c r="Q40" s="47">
        <v>2615</v>
      </c>
      <c r="R40" s="48">
        <v>5.2007648183556299</v>
      </c>
      <c r="S40" s="47">
        <v>198.82629109414799</v>
      </c>
      <c r="T40" s="47">
        <v>212.79642780114699</v>
      </c>
      <c r="U40" s="49">
        <v>-7.0263025227305196</v>
      </c>
    </row>
    <row r="41" spans="1:21" ht="12" thickBot="1">
      <c r="A41" s="69"/>
      <c r="B41" s="71" t="s">
        <v>40</v>
      </c>
      <c r="C41" s="72"/>
      <c r="D41" s="50"/>
      <c r="E41" s="47">
        <v>295737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69"/>
      <c r="B42" s="71" t="s">
        <v>41</v>
      </c>
      <c r="C42" s="72"/>
      <c r="D42" s="50"/>
      <c r="E42" s="47">
        <v>91144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0"/>
      <c r="B43" s="71" t="s">
        <v>35</v>
      </c>
      <c r="C43" s="72"/>
      <c r="D43" s="52">
        <v>28142.343499999999</v>
      </c>
      <c r="E43" s="53"/>
      <c r="F43" s="53"/>
      <c r="G43" s="52">
        <v>28146.527999999998</v>
      </c>
      <c r="H43" s="54">
        <v>-1.4866842546257E-2</v>
      </c>
      <c r="I43" s="52">
        <v>3881.5365000000002</v>
      </c>
      <c r="J43" s="54">
        <v>13.7925134059998</v>
      </c>
      <c r="K43" s="52">
        <v>2455.6226000000001</v>
      </c>
      <c r="L43" s="54">
        <v>8.7244245542469798</v>
      </c>
      <c r="M43" s="54">
        <v>0.58067306433814403</v>
      </c>
      <c r="N43" s="52">
        <v>114617.8651</v>
      </c>
      <c r="O43" s="52">
        <v>15240058.564999999</v>
      </c>
      <c r="P43" s="52">
        <v>51</v>
      </c>
      <c r="Q43" s="52">
        <v>60</v>
      </c>
      <c r="R43" s="54">
        <v>-15</v>
      </c>
      <c r="S43" s="52">
        <v>551.81065686274496</v>
      </c>
      <c r="T43" s="52">
        <v>487.85144500000001</v>
      </c>
      <c r="U43" s="55">
        <v>11.590789533927699</v>
      </c>
    </row>
  </sheetData>
  <mergeCells count="41">
    <mergeCell ref="B30:C30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3:C23"/>
    <mergeCell ref="B26:C26"/>
    <mergeCell ref="B27:C27"/>
    <mergeCell ref="B28:C28"/>
    <mergeCell ref="B29:C29"/>
    <mergeCell ref="B25:C25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62471</v>
      </c>
      <c r="D2" s="32">
        <v>685661.98456752102</v>
      </c>
      <c r="E2" s="32">
        <v>519659.01441538503</v>
      </c>
      <c r="F2" s="32">
        <v>166002.97015213699</v>
      </c>
      <c r="G2" s="32">
        <v>519659.01441538503</v>
      </c>
      <c r="H2" s="32">
        <v>0.242106130846444</v>
      </c>
    </row>
    <row r="3" spans="1:8" ht="14.25">
      <c r="A3" s="32">
        <v>2</v>
      </c>
      <c r="B3" s="33">
        <v>13</v>
      </c>
      <c r="C3" s="32">
        <v>15338.85</v>
      </c>
      <c r="D3" s="32">
        <v>123114.686659156</v>
      </c>
      <c r="E3" s="32">
        <v>94450.028799606705</v>
      </c>
      <c r="F3" s="32">
        <v>28664.657859549199</v>
      </c>
      <c r="G3" s="32">
        <v>94450.028799606705</v>
      </c>
      <c r="H3" s="32">
        <v>0.23282890642371201</v>
      </c>
    </row>
    <row r="4" spans="1:8" ht="14.25">
      <c r="A4" s="32">
        <v>3</v>
      </c>
      <c r="B4" s="33">
        <v>14</v>
      </c>
      <c r="C4" s="32">
        <v>129591</v>
      </c>
      <c r="D4" s="32">
        <v>169891.867617949</v>
      </c>
      <c r="E4" s="32">
        <v>127029.07068376101</v>
      </c>
      <c r="F4" s="32">
        <v>42862.796934188002</v>
      </c>
      <c r="G4" s="32">
        <v>127029.07068376101</v>
      </c>
      <c r="H4" s="32">
        <v>0.25229457734008498</v>
      </c>
    </row>
    <row r="5" spans="1:8" ht="14.25">
      <c r="A5" s="32">
        <v>4</v>
      </c>
      <c r="B5" s="33">
        <v>15</v>
      </c>
      <c r="C5" s="32">
        <v>3830</v>
      </c>
      <c r="D5" s="32">
        <v>55751.574410256399</v>
      </c>
      <c r="E5" s="32">
        <v>42552.101701709398</v>
      </c>
      <c r="F5" s="32">
        <v>13199.472708547</v>
      </c>
      <c r="G5" s="32">
        <v>42552.101701709398</v>
      </c>
      <c r="H5" s="32">
        <v>0.23675515621167401</v>
      </c>
    </row>
    <row r="6" spans="1:8" ht="14.25">
      <c r="A6" s="32">
        <v>5</v>
      </c>
      <c r="B6" s="33">
        <v>16</v>
      </c>
      <c r="C6" s="32">
        <v>3171</v>
      </c>
      <c r="D6" s="32">
        <v>271163.87891794898</v>
      </c>
      <c r="E6" s="32">
        <v>268621.23507863202</v>
      </c>
      <c r="F6" s="32">
        <v>2542.6438393162398</v>
      </c>
      <c r="G6" s="32">
        <v>268621.23507863202</v>
      </c>
      <c r="H6" s="32">
        <v>9.3767792726022203E-3</v>
      </c>
    </row>
    <row r="7" spans="1:8" ht="14.25">
      <c r="A7" s="32">
        <v>6</v>
      </c>
      <c r="B7" s="33">
        <v>17</v>
      </c>
      <c r="C7" s="32">
        <v>22583</v>
      </c>
      <c r="D7" s="32">
        <v>434727.268695726</v>
      </c>
      <c r="E7" s="32">
        <v>328417.63780000003</v>
      </c>
      <c r="F7" s="32">
        <v>106309.630895726</v>
      </c>
      <c r="G7" s="32">
        <v>328417.63780000003</v>
      </c>
      <c r="H7" s="32">
        <v>0.24454327701751399</v>
      </c>
    </row>
    <row r="8" spans="1:8" ht="14.25">
      <c r="A8" s="32">
        <v>7</v>
      </c>
      <c r="B8" s="33">
        <v>18</v>
      </c>
      <c r="C8" s="32">
        <v>52410</v>
      </c>
      <c r="D8" s="32">
        <v>230005.46653675201</v>
      </c>
      <c r="E8" s="32">
        <v>187097.35950683799</v>
      </c>
      <c r="F8" s="32">
        <v>42908.107029914499</v>
      </c>
      <c r="G8" s="32">
        <v>187097.35950683799</v>
      </c>
      <c r="H8" s="32">
        <v>0.18655255318924499</v>
      </c>
    </row>
    <row r="9" spans="1:8" ht="14.25">
      <c r="A9" s="32">
        <v>8</v>
      </c>
      <c r="B9" s="33">
        <v>19</v>
      </c>
      <c r="C9" s="32">
        <v>20482</v>
      </c>
      <c r="D9" s="32">
        <v>140673.68844786301</v>
      </c>
      <c r="E9" s="32">
        <v>106916.862178632</v>
      </c>
      <c r="F9" s="32">
        <v>33756.826269230798</v>
      </c>
      <c r="G9" s="32">
        <v>106916.862178632</v>
      </c>
      <c r="H9" s="32">
        <v>0.23996545936692201</v>
      </c>
    </row>
    <row r="10" spans="1:8" ht="14.25">
      <c r="A10" s="32">
        <v>9</v>
      </c>
      <c r="B10" s="33">
        <v>21</v>
      </c>
      <c r="C10" s="32">
        <v>209764</v>
      </c>
      <c r="D10" s="32">
        <v>885643.82960000006</v>
      </c>
      <c r="E10" s="32">
        <v>819233.63970000006</v>
      </c>
      <c r="F10" s="32">
        <v>66410.189899999998</v>
      </c>
      <c r="G10" s="32">
        <v>819233.63970000006</v>
      </c>
      <c r="H10" s="32">
        <v>7.4985211526843801E-2</v>
      </c>
    </row>
    <row r="11" spans="1:8" ht="14.25">
      <c r="A11" s="32">
        <v>10</v>
      </c>
      <c r="B11" s="33">
        <v>22</v>
      </c>
      <c r="C11" s="32">
        <v>27182</v>
      </c>
      <c r="D11" s="32">
        <v>477653.52839743602</v>
      </c>
      <c r="E11" s="32">
        <v>422443.52421282098</v>
      </c>
      <c r="F11" s="32">
        <v>55210.004184615398</v>
      </c>
      <c r="G11" s="32">
        <v>422443.52421282098</v>
      </c>
      <c r="H11" s="32">
        <v>0.115585881611404</v>
      </c>
    </row>
    <row r="12" spans="1:8" ht="14.25">
      <c r="A12" s="32">
        <v>11</v>
      </c>
      <c r="B12" s="33">
        <v>23</v>
      </c>
      <c r="C12" s="32">
        <v>272114.245</v>
      </c>
      <c r="D12" s="32">
        <v>2130534.7438794901</v>
      </c>
      <c r="E12" s="32">
        <v>1806181.5698256399</v>
      </c>
      <c r="F12" s="32">
        <v>324353.17405384599</v>
      </c>
      <c r="G12" s="32">
        <v>1806181.5698256399</v>
      </c>
      <c r="H12" s="32">
        <v>0.15224026502531099</v>
      </c>
    </row>
    <row r="13" spans="1:8" ht="14.25">
      <c r="A13" s="32">
        <v>12</v>
      </c>
      <c r="B13" s="33">
        <v>24</v>
      </c>
      <c r="C13" s="32">
        <v>36640.254000000001</v>
      </c>
      <c r="D13" s="32">
        <v>762784.51791538496</v>
      </c>
      <c r="E13" s="32">
        <v>703690.45894529903</v>
      </c>
      <c r="F13" s="32">
        <v>59094.058970085498</v>
      </c>
      <c r="G13" s="32">
        <v>703690.45894529903</v>
      </c>
      <c r="H13" s="32">
        <v>7.7471497627644201E-2</v>
      </c>
    </row>
    <row r="14" spans="1:8" ht="14.25">
      <c r="A14" s="32">
        <v>13</v>
      </c>
      <c r="B14" s="33">
        <v>25</v>
      </c>
      <c r="C14" s="32">
        <v>92138</v>
      </c>
      <c r="D14" s="32">
        <v>1225185.5371999999</v>
      </c>
      <c r="E14" s="32">
        <v>1207583.8385999999</v>
      </c>
      <c r="F14" s="32">
        <v>17601.6986</v>
      </c>
      <c r="G14" s="32">
        <v>1207583.8385999999</v>
      </c>
      <c r="H14" s="32">
        <v>1.43665576074513E-2</v>
      </c>
    </row>
    <row r="15" spans="1:8" ht="14.25">
      <c r="A15" s="32">
        <v>14</v>
      </c>
      <c r="B15" s="33">
        <v>26</v>
      </c>
      <c r="C15" s="32">
        <v>92581</v>
      </c>
      <c r="D15" s="32">
        <v>436241.61045504099</v>
      </c>
      <c r="E15" s="32">
        <v>383282.98436628102</v>
      </c>
      <c r="F15" s="32">
        <v>52958.626088760298</v>
      </c>
      <c r="G15" s="32">
        <v>383282.98436628102</v>
      </c>
      <c r="H15" s="32">
        <v>0.121397466036125</v>
      </c>
    </row>
    <row r="16" spans="1:8" ht="14.25">
      <c r="A16" s="32">
        <v>15</v>
      </c>
      <c r="B16" s="33">
        <v>27</v>
      </c>
      <c r="C16" s="32">
        <v>202433.47200000001</v>
      </c>
      <c r="D16" s="32">
        <v>1256488.79655487</v>
      </c>
      <c r="E16" s="32">
        <v>1094520.93635664</v>
      </c>
      <c r="F16" s="32">
        <v>161967.86019822999</v>
      </c>
      <c r="G16" s="32">
        <v>1094520.93635664</v>
      </c>
      <c r="H16" s="32">
        <v>0.12890513679256499</v>
      </c>
    </row>
    <row r="17" spans="1:8" ht="14.25">
      <c r="A17" s="32">
        <v>16</v>
      </c>
      <c r="B17" s="33">
        <v>29</v>
      </c>
      <c r="C17" s="32">
        <v>265106</v>
      </c>
      <c r="D17" s="32">
        <v>3129179.60202051</v>
      </c>
      <c r="E17" s="32">
        <v>2880091.7506444398</v>
      </c>
      <c r="F17" s="32">
        <v>249087.85137606799</v>
      </c>
      <c r="G17" s="32">
        <v>2880091.7506444398</v>
      </c>
      <c r="H17" s="32">
        <v>7.9601647414303797E-2</v>
      </c>
    </row>
    <row r="18" spans="1:8" ht="14.25">
      <c r="A18" s="32">
        <v>17</v>
      </c>
      <c r="B18" s="33">
        <v>31</v>
      </c>
      <c r="C18" s="32">
        <v>57168.004999999997</v>
      </c>
      <c r="D18" s="32">
        <v>358901.917665146</v>
      </c>
      <c r="E18" s="32">
        <v>307158.78524149198</v>
      </c>
      <c r="F18" s="32">
        <v>51743.132423654199</v>
      </c>
      <c r="G18" s="32">
        <v>307158.78524149198</v>
      </c>
      <c r="H18" s="32">
        <v>0.14417067693667299</v>
      </c>
    </row>
    <row r="19" spans="1:8" ht="14.25">
      <c r="A19" s="32">
        <v>18</v>
      </c>
      <c r="B19" s="33">
        <v>32</v>
      </c>
      <c r="C19" s="32">
        <v>21044.675999999999</v>
      </c>
      <c r="D19" s="32">
        <v>341003.276488011</v>
      </c>
      <c r="E19" s="32">
        <v>310344.51910857798</v>
      </c>
      <c r="F19" s="32">
        <v>30658.7573794337</v>
      </c>
      <c r="G19" s="32">
        <v>310344.51910857798</v>
      </c>
      <c r="H19" s="32">
        <v>8.99075155382313E-2</v>
      </c>
    </row>
    <row r="20" spans="1:8" ht="14.25">
      <c r="A20" s="32">
        <v>19</v>
      </c>
      <c r="B20" s="33">
        <v>33</v>
      </c>
      <c r="C20" s="32">
        <v>48050.701999999997</v>
      </c>
      <c r="D20" s="32">
        <v>548527.35680186097</v>
      </c>
      <c r="E20" s="32">
        <v>433722.40458277101</v>
      </c>
      <c r="F20" s="32">
        <v>114804.95221909</v>
      </c>
      <c r="G20" s="32">
        <v>433722.40458277101</v>
      </c>
      <c r="H20" s="32">
        <v>0.209296675535837</v>
      </c>
    </row>
    <row r="21" spans="1:8" ht="14.25">
      <c r="A21" s="32">
        <v>20</v>
      </c>
      <c r="B21" s="33">
        <v>34</v>
      </c>
      <c r="C21" s="32">
        <v>61026.402999999998</v>
      </c>
      <c r="D21" s="32">
        <v>312041.94093203201</v>
      </c>
      <c r="E21" s="32">
        <v>220170.830009506</v>
      </c>
      <c r="F21" s="32">
        <v>91871.110922526001</v>
      </c>
      <c r="G21" s="32">
        <v>220170.830009506</v>
      </c>
      <c r="H21" s="32">
        <v>0.29441911125189701</v>
      </c>
    </row>
    <row r="22" spans="1:8" ht="14.25">
      <c r="A22" s="32">
        <v>21</v>
      </c>
      <c r="B22" s="33">
        <v>35</v>
      </c>
      <c r="C22" s="32">
        <v>42429.767999999996</v>
      </c>
      <c r="D22" s="32">
        <v>1068341.0373965099</v>
      </c>
      <c r="E22" s="32">
        <v>998574.88184768904</v>
      </c>
      <c r="F22" s="32">
        <v>69766.155548816707</v>
      </c>
      <c r="G22" s="32">
        <v>998574.88184768904</v>
      </c>
      <c r="H22" s="32">
        <v>6.5303262822172706E-2</v>
      </c>
    </row>
    <row r="23" spans="1:8" ht="14.25">
      <c r="A23" s="32">
        <v>22</v>
      </c>
      <c r="B23" s="33">
        <v>36</v>
      </c>
      <c r="C23" s="32">
        <v>114759.99099999999</v>
      </c>
      <c r="D23" s="32">
        <v>621481.65060354001</v>
      </c>
      <c r="E23" s="32">
        <v>526458.57612637803</v>
      </c>
      <c r="F23" s="32">
        <v>95023.074477161907</v>
      </c>
      <c r="G23" s="32">
        <v>526458.57612637803</v>
      </c>
      <c r="H23" s="32">
        <v>0.152897634845505</v>
      </c>
    </row>
    <row r="24" spans="1:8" ht="14.25">
      <c r="A24" s="32">
        <v>23</v>
      </c>
      <c r="B24" s="33">
        <v>37</v>
      </c>
      <c r="C24" s="32">
        <v>154239.698</v>
      </c>
      <c r="D24" s="32">
        <v>1127895.6899238899</v>
      </c>
      <c r="E24" s="32">
        <v>977413.08024637401</v>
      </c>
      <c r="F24" s="32">
        <v>150482.60967752</v>
      </c>
      <c r="G24" s="32">
        <v>977413.08024637401</v>
      </c>
      <c r="H24" s="32">
        <v>0.133418906572534</v>
      </c>
    </row>
    <row r="25" spans="1:8" ht="14.25">
      <c r="A25" s="32">
        <v>24</v>
      </c>
      <c r="B25" s="33">
        <v>38</v>
      </c>
      <c r="C25" s="32">
        <v>254172.02900000001</v>
      </c>
      <c r="D25" s="32">
        <v>1214005.0453876101</v>
      </c>
      <c r="E25" s="32">
        <v>1176569.75870885</v>
      </c>
      <c r="F25" s="32">
        <v>37435.286678761098</v>
      </c>
      <c r="G25" s="32">
        <v>1176569.75870885</v>
      </c>
      <c r="H25" s="32">
        <v>3.0836187066099599E-2</v>
      </c>
    </row>
    <row r="26" spans="1:8" ht="14.25">
      <c r="A26" s="32">
        <v>25</v>
      </c>
      <c r="B26" s="33">
        <v>39</v>
      </c>
      <c r="C26" s="32">
        <v>99733.194000000003</v>
      </c>
      <c r="D26" s="32">
        <v>159688.64792694201</v>
      </c>
      <c r="E26" s="32">
        <v>120313.167788747</v>
      </c>
      <c r="F26" s="32">
        <v>39375.4801381953</v>
      </c>
      <c r="G26" s="32">
        <v>120313.167788747</v>
      </c>
      <c r="H26" s="32">
        <v>0.24657657666567301</v>
      </c>
    </row>
    <row r="27" spans="1:8" ht="14.25">
      <c r="A27" s="32">
        <v>26</v>
      </c>
      <c r="B27" s="33">
        <v>40</v>
      </c>
      <c r="C27" s="32">
        <v>12</v>
      </c>
      <c r="D27" s="32">
        <v>40.171100000000003</v>
      </c>
      <c r="E27" s="32">
        <v>31.367000000000001</v>
      </c>
      <c r="F27" s="32">
        <v>8.8041</v>
      </c>
      <c r="G27" s="32">
        <v>31.367000000000001</v>
      </c>
      <c r="H27" s="32">
        <v>0.21916502162002</v>
      </c>
    </row>
    <row r="28" spans="1:8" ht="14.25">
      <c r="A28" s="32">
        <v>27</v>
      </c>
      <c r="B28" s="33">
        <v>42</v>
      </c>
      <c r="C28" s="32">
        <v>14019.374</v>
      </c>
      <c r="D28" s="32">
        <v>223686.5938</v>
      </c>
      <c r="E28" s="32">
        <v>198583.5036</v>
      </c>
      <c r="F28" s="32">
        <v>25103.090199999999</v>
      </c>
      <c r="G28" s="32">
        <v>198583.5036</v>
      </c>
      <c r="H28" s="32">
        <v>0.11222438400776399</v>
      </c>
    </row>
    <row r="29" spans="1:8" ht="14.25">
      <c r="A29" s="32">
        <v>28</v>
      </c>
      <c r="B29" s="33">
        <v>75</v>
      </c>
      <c r="C29" s="32">
        <v>527</v>
      </c>
      <c r="D29" s="32">
        <v>328460.68376068398</v>
      </c>
      <c r="E29" s="32">
        <v>311287.89786324801</v>
      </c>
      <c r="F29" s="32">
        <v>17172.785897435901</v>
      </c>
      <c r="G29" s="32">
        <v>311287.89786324801</v>
      </c>
      <c r="H29" s="32">
        <v>5.2282622385173998E-2</v>
      </c>
    </row>
    <row r="30" spans="1:8" ht="14.25">
      <c r="A30" s="32">
        <v>29</v>
      </c>
      <c r="B30" s="33">
        <v>76</v>
      </c>
      <c r="C30" s="32">
        <v>2958</v>
      </c>
      <c r="D30" s="32">
        <v>546971.11820000003</v>
      </c>
      <c r="E30" s="32">
        <v>505574.91112307698</v>
      </c>
      <c r="F30" s="32">
        <v>41396.2070769231</v>
      </c>
      <c r="G30" s="32">
        <v>505574.91112307698</v>
      </c>
      <c r="H30" s="32">
        <v>7.5682619610980204E-2</v>
      </c>
    </row>
    <row r="31" spans="1:8" ht="14.25">
      <c r="A31" s="32">
        <v>30</v>
      </c>
      <c r="B31" s="33">
        <v>99</v>
      </c>
      <c r="C31" s="32">
        <v>53</v>
      </c>
      <c r="D31" s="32">
        <v>28142.343393086801</v>
      </c>
      <c r="E31" s="32">
        <v>24260.806814915701</v>
      </c>
      <c r="F31" s="32">
        <v>3881.5365781710898</v>
      </c>
      <c r="G31" s="32">
        <v>24260.806814915701</v>
      </c>
      <c r="H31" s="32">
        <v>0.13792513736168099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BBG</cp:lastModifiedBy>
  <dcterms:created xsi:type="dcterms:W3CDTF">2013-06-21T00:28:37Z</dcterms:created>
  <dcterms:modified xsi:type="dcterms:W3CDTF">2013-11-04T00:22:23Z</dcterms:modified>
</cp:coreProperties>
</file>