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<sst xmlns="http://schemas.openxmlformats.org/spreadsheetml/2006/main" count="114" uniqueCount="71">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</sst>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33" fillId="0" borderId="0" xfId="0" applyNumberFormat="1" applyFont="1" applyAlignment="1"/>
    <xf numFmtId="1" fontId="33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71" Type="http://schemas.openxmlformats.org/officeDocument/2006/relationships/hyperlink" Target="cid:16470b822" TargetMode="External"/><Relationship Id="rId176" Type="http://schemas.openxmlformats.org/officeDocument/2006/relationships/image" Target="cid:2a30ebbf13" TargetMode="External"/><Relationship Id="rId192" Type="http://schemas.openxmlformats.org/officeDocument/2006/relationships/image" Target="cid:671668c913" TargetMode="External"/><Relationship Id="rId197" Type="http://schemas.openxmlformats.org/officeDocument/2006/relationships/hyperlink" Target="cid:9a94d6742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61" Type="http://schemas.openxmlformats.org/officeDocument/2006/relationships/hyperlink" Target="cid:55eaf9a2" TargetMode="External"/><Relationship Id="rId166" Type="http://schemas.openxmlformats.org/officeDocument/2006/relationships/image" Target="cid:a9baa8e13" TargetMode="External"/><Relationship Id="rId182" Type="http://schemas.openxmlformats.org/officeDocument/2006/relationships/image" Target="cid:482d451d13" TargetMode="External"/><Relationship Id="rId187" Type="http://schemas.openxmlformats.org/officeDocument/2006/relationships/hyperlink" Target="cid:579a7efa2" TargetMode="External"/><Relationship Id="rId217" Type="http://schemas.openxmlformats.org/officeDocument/2006/relationships/hyperlink" Target="cid:dd85b610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38" Type="http://schemas.openxmlformats.org/officeDocument/2006/relationships/image" Target="cid:207b4f4113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2" Type="http://schemas.openxmlformats.org/officeDocument/2006/relationships/image" Target="cid:a60cacae13" TargetMode="External"/><Relationship Id="rId207" Type="http://schemas.openxmlformats.org/officeDocument/2006/relationships/hyperlink" Target="cid:b97944ee2" TargetMode="External"/><Relationship Id="rId223" Type="http://schemas.openxmlformats.org/officeDocument/2006/relationships/hyperlink" Target="cid:ed01ac172" TargetMode="External"/><Relationship Id="rId228" Type="http://schemas.openxmlformats.org/officeDocument/2006/relationships/image" Target="cid:fd20b791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3" Type="http://schemas.openxmlformats.org/officeDocument/2006/relationships/hyperlink" Target="cid:c8f5e1192" TargetMode="External"/><Relationship Id="rId218" Type="http://schemas.openxmlformats.org/officeDocument/2006/relationships/image" Target="cid:dd85b63513" TargetMode="External"/><Relationship Id="rId234" Type="http://schemas.openxmlformats.org/officeDocument/2006/relationships/image" Target="cid:bf349d213" TargetMode="External"/><Relationship Id="rId239" Type="http://schemas.openxmlformats.org/officeDocument/2006/relationships/hyperlink" Target="cid:25a2b86c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9" sqref="K1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12851540.500600001</v>
      </c>
      <c r="F3" s="25">
        <f>RA!I7</f>
        <v>1497700.649</v>
      </c>
      <c r="G3" s="16">
        <f>E3-F3</f>
        <v>11353839.851600001</v>
      </c>
      <c r="H3" s="27">
        <f>RA!J7</f>
        <v>11.653860865396499</v>
      </c>
      <c r="I3" s="20">
        <f>SUM(I4:I39)</f>
        <v>12851543.628009647</v>
      </c>
      <c r="J3" s="21">
        <f>SUM(J4:J39)</f>
        <v>11353839.831466189</v>
      </c>
      <c r="K3" s="22">
        <f>E3-I3</f>
        <v>-3.1274096462875605</v>
      </c>
      <c r="L3" s="22">
        <f>G3-J3</f>
        <v>2.0133811980485916E-2</v>
      </c>
    </row>
    <row r="4" spans="1:12">
      <c r="A4" s="59">
        <f>RA!A8</f>
        <v>41582</v>
      </c>
      <c r="B4" s="12">
        <v>12</v>
      </c>
      <c r="C4" s="56" t="s">
        <v>6</v>
      </c>
      <c r="D4" s="56"/>
      <c r="E4" s="15">
        <f>RA!D8</f>
        <v>511712.54029999999</v>
      </c>
      <c r="F4" s="25">
        <f>RA!I8</f>
        <v>121732.65330000001</v>
      </c>
      <c r="G4" s="16">
        <f t="shared" ref="G4:G39" si="0">E4-F4</f>
        <v>389979.88699999999</v>
      </c>
      <c r="H4" s="27">
        <f>RA!J8</f>
        <v>23.7892652051545</v>
      </c>
      <c r="I4" s="20">
        <f>VLOOKUP(B4,RMS!B:D,3,FALSE)</f>
        <v>511712.93020940199</v>
      </c>
      <c r="J4" s="21">
        <f>VLOOKUP(B4,RMS!B:E,4,FALSE)</f>
        <v>389979.88566068403</v>
      </c>
      <c r="K4" s="22">
        <f t="shared" ref="K4:K39" si="1">E4-I4</f>
        <v>-0.38990940200164914</v>
      </c>
      <c r="L4" s="22">
        <f t="shared" ref="L4:L39" si="2">G4-J4</f>
        <v>1.3393159606494009E-3</v>
      </c>
    </row>
    <row r="5" spans="1:12">
      <c r="A5" s="59"/>
      <c r="B5" s="12">
        <v>13</v>
      </c>
      <c r="C5" s="56" t="s">
        <v>7</v>
      </c>
      <c r="D5" s="56"/>
      <c r="E5" s="15">
        <f>RA!D9</f>
        <v>62268.633900000001</v>
      </c>
      <c r="F5" s="25">
        <f>RA!I9</f>
        <v>14613.4807</v>
      </c>
      <c r="G5" s="16">
        <f t="shared" si="0"/>
        <v>47655.153200000001</v>
      </c>
      <c r="H5" s="27">
        <f>RA!J9</f>
        <v>23.468445965055899</v>
      </c>
      <c r="I5" s="20">
        <f>VLOOKUP(B5,RMS!B:D,3,FALSE)</f>
        <v>62268.637264359699</v>
      </c>
      <c r="J5" s="21">
        <f>VLOOKUP(B5,RMS!B:E,4,FALSE)</f>
        <v>47655.149602284197</v>
      </c>
      <c r="K5" s="22">
        <f t="shared" si="1"/>
        <v>-3.3643596980255097E-3</v>
      </c>
      <c r="L5" s="22">
        <f t="shared" si="2"/>
        <v>3.5977158040623181E-3</v>
      </c>
    </row>
    <row r="6" spans="1:12">
      <c r="A6" s="59"/>
      <c r="B6" s="12">
        <v>14</v>
      </c>
      <c r="C6" s="56" t="s">
        <v>8</v>
      </c>
      <c r="D6" s="56"/>
      <c r="E6" s="15">
        <f>RA!D10</f>
        <v>94563.820600000006</v>
      </c>
      <c r="F6" s="25">
        <f>RA!I10</f>
        <v>24083.661899999999</v>
      </c>
      <c r="G6" s="16">
        <f t="shared" si="0"/>
        <v>70480.1587</v>
      </c>
      <c r="H6" s="27">
        <f>RA!J10</f>
        <v>25.468156581651499</v>
      </c>
      <c r="I6" s="20">
        <f>VLOOKUP(B6,RMS!B:D,3,FALSE)</f>
        <v>94565.634699999995</v>
      </c>
      <c r="J6" s="21">
        <f>VLOOKUP(B6,RMS!B:E,4,FALSE)</f>
        <v>70480.158257264993</v>
      </c>
      <c r="K6" s="22">
        <f t="shared" si="1"/>
        <v>-1.8140999999886844</v>
      </c>
      <c r="L6" s="22">
        <f t="shared" si="2"/>
        <v>4.4273500679992139E-4</v>
      </c>
    </row>
    <row r="7" spans="1:12">
      <c r="A7" s="59"/>
      <c r="B7" s="12">
        <v>15</v>
      </c>
      <c r="C7" s="56" t="s">
        <v>9</v>
      </c>
      <c r="D7" s="56"/>
      <c r="E7" s="15">
        <f>RA!D11</f>
        <v>42929.285400000001</v>
      </c>
      <c r="F7" s="25">
        <f>RA!I11</f>
        <v>9691.2045999999991</v>
      </c>
      <c r="G7" s="16">
        <f t="shared" si="0"/>
        <v>33238.080800000003</v>
      </c>
      <c r="H7" s="27">
        <f>RA!J11</f>
        <v>22.574809968767799</v>
      </c>
      <c r="I7" s="20">
        <f>VLOOKUP(B7,RMS!B:D,3,FALSE)</f>
        <v>42929.304705982897</v>
      </c>
      <c r="J7" s="21">
        <f>VLOOKUP(B7,RMS!B:E,4,FALSE)</f>
        <v>33238.0808666667</v>
      </c>
      <c r="K7" s="22">
        <f t="shared" si="1"/>
        <v>-1.9305982896185014E-2</v>
      </c>
      <c r="L7" s="22">
        <f t="shared" si="2"/>
        <v>-6.6666696511674672E-5</v>
      </c>
    </row>
    <row r="8" spans="1:12">
      <c r="A8" s="59"/>
      <c r="B8" s="12">
        <v>16</v>
      </c>
      <c r="C8" s="56" t="s">
        <v>10</v>
      </c>
      <c r="D8" s="56"/>
      <c r="E8" s="15">
        <f>RA!D12</f>
        <v>174008.34400000001</v>
      </c>
      <c r="F8" s="25">
        <f>RA!I12</f>
        <v>866.36389999999994</v>
      </c>
      <c r="G8" s="16">
        <f t="shared" si="0"/>
        <v>173141.98010000002</v>
      </c>
      <c r="H8" s="27">
        <f>RA!J12</f>
        <v>0.49788641169988901</v>
      </c>
      <c r="I8" s="20">
        <f>VLOOKUP(B8,RMS!B:D,3,FALSE)</f>
        <v>174008.34573760699</v>
      </c>
      <c r="J8" s="21">
        <f>VLOOKUP(B8,RMS!B:E,4,FALSE)</f>
        <v>173141.98087692299</v>
      </c>
      <c r="K8" s="22">
        <f t="shared" si="1"/>
        <v>-1.7376069736201316E-3</v>
      </c>
      <c r="L8" s="22">
        <f t="shared" si="2"/>
        <v>-7.7692297054454684E-4</v>
      </c>
    </row>
    <row r="9" spans="1:12">
      <c r="A9" s="59"/>
      <c r="B9" s="12">
        <v>17</v>
      </c>
      <c r="C9" s="56" t="s">
        <v>11</v>
      </c>
      <c r="D9" s="56"/>
      <c r="E9" s="15">
        <f>RA!D13</f>
        <v>280138.614</v>
      </c>
      <c r="F9" s="25">
        <f>RA!I13</f>
        <v>70512.527900000001</v>
      </c>
      <c r="G9" s="16">
        <f t="shared" si="0"/>
        <v>209626.08610000001</v>
      </c>
      <c r="H9" s="27">
        <f>RA!J13</f>
        <v>25.1705849804768</v>
      </c>
      <c r="I9" s="20">
        <f>VLOOKUP(B9,RMS!B:D,3,FALSE)</f>
        <v>280138.75652734999</v>
      </c>
      <c r="J9" s="21">
        <f>VLOOKUP(B9,RMS!B:E,4,FALSE)</f>
        <v>209626.08595555599</v>
      </c>
      <c r="K9" s="22">
        <f t="shared" si="1"/>
        <v>-0.1425273499917239</v>
      </c>
      <c r="L9" s="22">
        <f t="shared" si="2"/>
        <v>1.4444402768276632E-4</v>
      </c>
    </row>
    <row r="10" spans="1:12">
      <c r="A10" s="59"/>
      <c r="B10" s="12">
        <v>18</v>
      </c>
      <c r="C10" s="56" t="s">
        <v>12</v>
      </c>
      <c r="D10" s="56"/>
      <c r="E10" s="15">
        <f>RA!D14</f>
        <v>134872.12599999999</v>
      </c>
      <c r="F10" s="25">
        <f>RA!I14</f>
        <v>27506.585500000001</v>
      </c>
      <c r="G10" s="16">
        <f t="shared" si="0"/>
        <v>107365.54049999999</v>
      </c>
      <c r="H10" s="27">
        <f>RA!J14</f>
        <v>20.394566554100301</v>
      </c>
      <c r="I10" s="20">
        <f>VLOOKUP(B10,RMS!B:D,3,FALSE)</f>
        <v>134872.11434700899</v>
      </c>
      <c r="J10" s="21">
        <f>VLOOKUP(B10,RMS!B:E,4,FALSE)</f>
        <v>107365.542788889</v>
      </c>
      <c r="K10" s="22">
        <f t="shared" si="1"/>
        <v>1.1652991001028568E-2</v>
      </c>
      <c r="L10" s="22">
        <f t="shared" si="2"/>
        <v>-2.2888890089234337E-3</v>
      </c>
    </row>
    <row r="11" spans="1:12">
      <c r="A11" s="59"/>
      <c r="B11" s="12">
        <v>19</v>
      </c>
      <c r="C11" s="56" t="s">
        <v>13</v>
      </c>
      <c r="D11" s="56"/>
      <c r="E11" s="15">
        <f>RA!D15</f>
        <v>99756.350099999996</v>
      </c>
      <c r="F11" s="25">
        <f>RA!I15</f>
        <v>23265.7441</v>
      </c>
      <c r="G11" s="16">
        <f t="shared" si="0"/>
        <v>76490.606</v>
      </c>
      <c r="H11" s="27">
        <f>RA!J15</f>
        <v>23.322569517306398</v>
      </c>
      <c r="I11" s="20">
        <f>VLOOKUP(B11,RMS!B:D,3,FALSE)</f>
        <v>99756.382417094006</v>
      </c>
      <c r="J11" s="21">
        <f>VLOOKUP(B11,RMS!B:E,4,FALSE)</f>
        <v>76490.603983760695</v>
      </c>
      <c r="K11" s="22">
        <f t="shared" si="1"/>
        <v>-3.2317094010068104E-2</v>
      </c>
      <c r="L11" s="22">
        <f t="shared" si="2"/>
        <v>2.0162393047939986E-3</v>
      </c>
    </row>
    <row r="12" spans="1:12">
      <c r="A12" s="59"/>
      <c r="B12" s="12">
        <v>21</v>
      </c>
      <c r="C12" s="56" t="s">
        <v>14</v>
      </c>
      <c r="D12" s="56"/>
      <c r="E12" s="15">
        <f>RA!D16</f>
        <v>568756.61340000003</v>
      </c>
      <c r="F12" s="25">
        <f>RA!I16</f>
        <v>32729.327000000001</v>
      </c>
      <c r="G12" s="16">
        <f t="shared" si="0"/>
        <v>536027.28639999998</v>
      </c>
      <c r="H12" s="27">
        <f>RA!J16</f>
        <v>5.7545400315164104</v>
      </c>
      <c r="I12" s="20">
        <f>VLOOKUP(B12,RMS!B:D,3,FALSE)</f>
        <v>568756.44059999997</v>
      </c>
      <c r="J12" s="21">
        <f>VLOOKUP(B12,RMS!B:E,4,FALSE)</f>
        <v>536027.28639999998</v>
      </c>
      <c r="K12" s="22">
        <f t="shared" si="1"/>
        <v>0.17280000005848706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RA!D17</f>
        <v>367077.59950000001</v>
      </c>
      <c r="F13" s="25">
        <f>RA!I17</f>
        <v>25021.576799999999</v>
      </c>
      <c r="G13" s="16">
        <f t="shared" si="0"/>
        <v>342056.02270000003</v>
      </c>
      <c r="H13" s="27">
        <f>RA!J17</f>
        <v>6.8164270535936096</v>
      </c>
      <c r="I13" s="20">
        <f>VLOOKUP(B13,RMS!B:D,3,FALSE)</f>
        <v>367077.63187265</v>
      </c>
      <c r="J13" s="21">
        <f>VLOOKUP(B13,RMS!B:E,4,FALSE)</f>
        <v>342056.022370085</v>
      </c>
      <c r="K13" s="22">
        <f t="shared" si="1"/>
        <v>-3.2372649991884828E-2</v>
      </c>
      <c r="L13" s="22">
        <f t="shared" si="2"/>
        <v>3.2991502666845918E-4</v>
      </c>
    </row>
    <row r="14" spans="1:12">
      <c r="A14" s="59"/>
      <c r="B14" s="12">
        <v>23</v>
      </c>
      <c r="C14" s="56" t="s">
        <v>16</v>
      </c>
      <c r="D14" s="56"/>
      <c r="E14" s="15">
        <f>RA!D18</f>
        <v>1242798.1572</v>
      </c>
      <c r="F14" s="25">
        <f>RA!I18</f>
        <v>188037.5871</v>
      </c>
      <c r="G14" s="16">
        <f t="shared" si="0"/>
        <v>1054760.5701000001</v>
      </c>
      <c r="H14" s="27">
        <f>RA!J18</f>
        <v>15.130179105161</v>
      </c>
      <c r="I14" s="20">
        <f>VLOOKUP(B14,RMS!B:D,3,FALSE)</f>
        <v>1242798.1272410301</v>
      </c>
      <c r="J14" s="21">
        <f>VLOOKUP(B14,RMS!B:E,4,FALSE)</f>
        <v>1054760.5608230799</v>
      </c>
      <c r="K14" s="22">
        <f t="shared" si="1"/>
        <v>2.9958969913423061E-2</v>
      </c>
      <c r="L14" s="22">
        <f t="shared" si="2"/>
        <v>9.2769202310591936E-3</v>
      </c>
    </row>
    <row r="15" spans="1:12">
      <c r="A15" s="59"/>
      <c r="B15" s="12">
        <v>24</v>
      </c>
      <c r="C15" s="56" t="s">
        <v>17</v>
      </c>
      <c r="D15" s="56"/>
      <c r="E15" s="15">
        <f>RA!D19</f>
        <v>505680.98190000001</v>
      </c>
      <c r="F15" s="25">
        <f>RA!I19</f>
        <v>63420.002</v>
      </c>
      <c r="G15" s="16">
        <f t="shared" si="0"/>
        <v>442260.97990000003</v>
      </c>
      <c r="H15" s="27">
        <f>RA!J19</f>
        <v>12.5415042823464</v>
      </c>
      <c r="I15" s="20">
        <f>VLOOKUP(B15,RMS!B:D,3,FALSE)</f>
        <v>505680.98744700901</v>
      </c>
      <c r="J15" s="21">
        <f>VLOOKUP(B15,RMS!B:E,4,FALSE)</f>
        <v>442260.978823932</v>
      </c>
      <c r="K15" s="22">
        <f t="shared" si="1"/>
        <v>-5.5470090010203421E-3</v>
      </c>
      <c r="L15" s="22">
        <f t="shared" si="2"/>
        <v>1.0760680306702852E-3</v>
      </c>
    </row>
    <row r="16" spans="1:12">
      <c r="A16" s="59"/>
      <c r="B16" s="12">
        <v>25</v>
      </c>
      <c r="C16" s="56" t="s">
        <v>18</v>
      </c>
      <c r="D16" s="56"/>
      <c r="E16" s="15">
        <f>RA!D20</f>
        <v>860305.93449999997</v>
      </c>
      <c r="F16" s="25">
        <f>RA!I20</f>
        <v>18234.988099999999</v>
      </c>
      <c r="G16" s="16">
        <f t="shared" si="0"/>
        <v>842070.94640000002</v>
      </c>
      <c r="H16" s="27">
        <f>RA!J20</f>
        <v>2.1195934340029798</v>
      </c>
      <c r="I16" s="20">
        <f>VLOOKUP(B16,RMS!B:D,3,FALSE)</f>
        <v>860305.97770000005</v>
      </c>
      <c r="J16" s="21">
        <f>VLOOKUP(B16,RMS!B:E,4,FALSE)</f>
        <v>842070.94640000002</v>
      </c>
      <c r="K16" s="22">
        <f t="shared" si="1"/>
        <v>-4.3200000072829425E-2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RA!D21</f>
        <v>305620.67739999999</v>
      </c>
      <c r="F17" s="25">
        <f>RA!I21</f>
        <v>37231.468200000003</v>
      </c>
      <c r="G17" s="16">
        <f t="shared" si="0"/>
        <v>268389.20919999998</v>
      </c>
      <c r="H17" s="27">
        <f>RA!J21</f>
        <v>12.1822477839976</v>
      </c>
      <c r="I17" s="20">
        <f>VLOOKUP(B17,RMS!B:D,3,FALSE)</f>
        <v>305620.42302906001</v>
      </c>
      <c r="J17" s="21">
        <f>VLOOKUP(B17,RMS!B:E,4,FALSE)</f>
        <v>268389.209171795</v>
      </c>
      <c r="K17" s="22">
        <f t="shared" si="1"/>
        <v>0.25437093997607008</v>
      </c>
      <c r="L17" s="22">
        <f t="shared" si="2"/>
        <v>2.820498775690794E-5</v>
      </c>
    </row>
    <row r="18" spans="1:12">
      <c r="A18" s="59"/>
      <c r="B18" s="12">
        <v>27</v>
      </c>
      <c r="C18" s="56" t="s">
        <v>20</v>
      </c>
      <c r="D18" s="56"/>
      <c r="E18" s="15">
        <f>RA!D22</f>
        <v>803328.46140000003</v>
      </c>
      <c r="F18" s="25">
        <f>RA!I22</f>
        <v>104772.3561</v>
      </c>
      <c r="G18" s="16">
        <f t="shared" si="0"/>
        <v>698556.10530000005</v>
      </c>
      <c r="H18" s="27">
        <f>RA!J22</f>
        <v>13.042281100984299</v>
      </c>
      <c r="I18" s="20">
        <f>VLOOKUP(B18,RMS!B:D,3,FALSE)</f>
        <v>803328.57949734502</v>
      </c>
      <c r="J18" s="21">
        <f>VLOOKUP(B18,RMS!B:E,4,FALSE)</f>
        <v>698556.10453274299</v>
      </c>
      <c r="K18" s="22">
        <f t="shared" si="1"/>
        <v>-0.11809734499547631</v>
      </c>
      <c r="L18" s="22">
        <f t="shared" si="2"/>
        <v>7.6725706458091736E-4</v>
      </c>
    </row>
    <row r="19" spans="1:12">
      <c r="A19" s="59"/>
      <c r="B19" s="12">
        <v>29</v>
      </c>
      <c r="C19" s="56" t="s">
        <v>21</v>
      </c>
      <c r="D19" s="56"/>
      <c r="E19" s="15">
        <f>RA!D23</f>
        <v>2073316.5530999999</v>
      </c>
      <c r="F19" s="25">
        <f>RA!I23</f>
        <v>193128.29380000001</v>
      </c>
      <c r="G19" s="16">
        <f t="shared" si="0"/>
        <v>1880188.2592999998</v>
      </c>
      <c r="H19" s="27">
        <f>RA!J23</f>
        <v>9.3149448650876199</v>
      </c>
      <c r="I19" s="20">
        <f>VLOOKUP(B19,RMS!B:D,3,FALSE)</f>
        <v>2073317.6335982899</v>
      </c>
      <c r="J19" s="21">
        <f>VLOOKUP(B19,RMS!B:E,4,FALSE)</f>
        <v>1880188.28801538</v>
      </c>
      <c r="K19" s="22">
        <f t="shared" si="1"/>
        <v>-1.0804982900153846</v>
      </c>
      <c r="L19" s="22">
        <f t="shared" si="2"/>
        <v>-2.8715380234643817E-2</v>
      </c>
    </row>
    <row r="20" spans="1:12">
      <c r="A20" s="59"/>
      <c r="B20" s="12">
        <v>31</v>
      </c>
      <c r="C20" s="56" t="s">
        <v>22</v>
      </c>
      <c r="D20" s="56"/>
      <c r="E20" s="15">
        <f>RA!D24</f>
        <v>231069.97399999999</v>
      </c>
      <c r="F20" s="25">
        <f>RA!I24</f>
        <v>25041.648799999999</v>
      </c>
      <c r="G20" s="16">
        <f t="shared" si="0"/>
        <v>206028.32519999999</v>
      </c>
      <c r="H20" s="27">
        <f>RA!J24</f>
        <v>10.837257808320899</v>
      </c>
      <c r="I20" s="20">
        <f>VLOOKUP(B20,RMS!B:D,3,FALSE)</f>
        <v>231069.972708335</v>
      </c>
      <c r="J20" s="21">
        <f>VLOOKUP(B20,RMS!B:E,4,FALSE)</f>
        <v>206028.31952488399</v>
      </c>
      <c r="K20" s="22">
        <f t="shared" si="1"/>
        <v>1.2916649866383523E-3</v>
      </c>
      <c r="L20" s="22">
        <f t="shared" si="2"/>
        <v>5.6751160009298474E-3</v>
      </c>
    </row>
    <row r="21" spans="1:12">
      <c r="A21" s="59"/>
      <c r="B21" s="12">
        <v>32</v>
      </c>
      <c r="C21" s="56" t="s">
        <v>23</v>
      </c>
      <c r="D21" s="56"/>
      <c r="E21" s="15">
        <f>RA!D25</f>
        <v>199689.3763</v>
      </c>
      <c r="F21" s="25">
        <f>RA!I25</f>
        <v>21158.252499999999</v>
      </c>
      <c r="G21" s="16">
        <f t="shared" si="0"/>
        <v>178531.1238</v>
      </c>
      <c r="H21" s="27">
        <f>RA!J25</f>
        <v>10.5955824451138</v>
      </c>
      <c r="I21" s="20">
        <f>VLOOKUP(B21,RMS!B:D,3,FALSE)</f>
        <v>199689.376925338</v>
      </c>
      <c r="J21" s="21">
        <f>VLOOKUP(B21,RMS!B:E,4,FALSE)</f>
        <v>178531.129633281</v>
      </c>
      <c r="K21" s="22">
        <f t="shared" si="1"/>
        <v>-6.2533799791708589E-4</v>
      </c>
      <c r="L21" s="22">
        <f t="shared" si="2"/>
        <v>-5.8332810003776103E-3</v>
      </c>
    </row>
    <row r="22" spans="1:12">
      <c r="A22" s="59"/>
      <c r="B22" s="12">
        <v>33</v>
      </c>
      <c r="C22" s="56" t="s">
        <v>24</v>
      </c>
      <c r="D22" s="56"/>
      <c r="E22" s="15">
        <f>RA!D26</f>
        <v>395204.58020000003</v>
      </c>
      <c r="F22" s="25">
        <f>RA!I26</f>
        <v>84520.178499999995</v>
      </c>
      <c r="G22" s="16">
        <f t="shared" si="0"/>
        <v>310684.40170000005</v>
      </c>
      <c r="H22" s="27">
        <f>RA!J26</f>
        <v>21.386436983404199</v>
      </c>
      <c r="I22" s="20">
        <f>VLOOKUP(B22,RMS!B:D,3,FALSE)</f>
        <v>395204.57708441903</v>
      </c>
      <c r="J22" s="21">
        <f>VLOOKUP(B22,RMS!B:E,4,FALSE)</f>
        <v>310684.39657517499</v>
      </c>
      <c r="K22" s="22">
        <f t="shared" si="1"/>
        <v>3.1155809992924333E-3</v>
      </c>
      <c r="L22" s="22">
        <f t="shared" si="2"/>
        <v>5.1248250529170036E-3</v>
      </c>
    </row>
    <row r="23" spans="1:12">
      <c r="A23" s="59"/>
      <c r="B23" s="12">
        <v>34</v>
      </c>
      <c r="C23" s="56" t="s">
        <v>25</v>
      </c>
      <c r="D23" s="56"/>
      <c r="E23" s="15">
        <f>RA!D27</f>
        <v>209262.49119999999</v>
      </c>
      <c r="F23" s="25">
        <f>RA!I27</f>
        <v>61190.549200000001</v>
      </c>
      <c r="G23" s="16">
        <f t="shared" si="0"/>
        <v>148071.94199999998</v>
      </c>
      <c r="H23" s="27">
        <f>RA!J27</f>
        <v>29.241049769171401</v>
      </c>
      <c r="I23" s="20">
        <f>VLOOKUP(B23,RMS!B:D,3,FALSE)</f>
        <v>209262.43993123801</v>
      </c>
      <c r="J23" s="21">
        <f>VLOOKUP(B23,RMS!B:E,4,FALSE)</f>
        <v>148071.934252345</v>
      </c>
      <c r="K23" s="22">
        <f t="shared" si="1"/>
        <v>5.1268761977553368E-2</v>
      </c>
      <c r="L23" s="22">
        <f t="shared" si="2"/>
        <v>7.7476549777202308E-3</v>
      </c>
    </row>
    <row r="24" spans="1:12">
      <c r="A24" s="59"/>
      <c r="B24" s="12">
        <v>35</v>
      </c>
      <c r="C24" s="56" t="s">
        <v>26</v>
      </c>
      <c r="D24" s="56"/>
      <c r="E24" s="15">
        <f>RA!D28</f>
        <v>782867.26789999998</v>
      </c>
      <c r="F24" s="25">
        <f>RA!I28</f>
        <v>45879.681600000004</v>
      </c>
      <c r="G24" s="16">
        <f t="shared" si="0"/>
        <v>736987.58629999997</v>
      </c>
      <c r="H24" s="27">
        <f>RA!J28</f>
        <v>5.8604674740163603</v>
      </c>
      <c r="I24" s="20">
        <f>VLOOKUP(B24,RMS!B:D,3,FALSE)</f>
        <v>782867.267510665</v>
      </c>
      <c r="J24" s="21">
        <f>VLOOKUP(B24,RMS!B:E,4,FALSE)</f>
        <v>736987.57679999003</v>
      </c>
      <c r="K24" s="22">
        <f t="shared" si="1"/>
        <v>3.8933497853577137E-4</v>
      </c>
      <c r="L24" s="22">
        <f t="shared" si="2"/>
        <v>9.5000099390745163E-3</v>
      </c>
    </row>
    <row r="25" spans="1:12">
      <c r="A25" s="59"/>
      <c r="B25" s="12">
        <v>36</v>
      </c>
      <c r="C25" s="56" t="s">
        <v>27</v>
      </c>
      <c r="D25" s="56"/>
      <c r="E25" s="15">
        <f>RA!D29</f>
        <v>494264.15389999998</v>
      </c>
      <c r="F25" s="25">
        <f>RA!I29</f>
        <v>70735.402799999996</v>
      </c>
      <c r="G25" s="16">
        <f t="shared" si="0"/>
        <v>423528.75109999999</v>
      </c>
      <c r="H25" s="27">
        <f>RA!J29</f>
        <v>14.3112548708744</v>
      </c>
      <c r="I25" s="20">
        <f>VLOOKUP(B25,RMS!B:D,3,FALSE)</f>
        <v>494264.154570796</v>
      </c>
      <c r="J25" s="21">
        <f>VLOOKUP(B25,RMS!B:E,4,FALSE)</f>
        <v>423528.74032070203</v>
      </c>
      <c r="K25" s="22">
        <f t="shared" si="1"/>
        <v>-6.7079602740705013E-4</v>
      </c>
      <c r="L25" s="22">
        <f t="shared" si="2"/>
        <v>1.0779297968838364E-2</v>
      </c>
    </row>
    <row r="26" spans="1:12">
      <c r="A26" s="59"/>
      <c r="B26" s="12">
        <v>37</v>
      </c>
      <c r="C26" s="56" t="s">
        <v>28</v>
      </c>
      <c r="D26" s="56"/>
      <c r="E26" s="15">
        <f>RA!D30</f>
        <v>781168.47439999995</v>
      </c>
      <c r="F26" s="25">
        <f>RA!I30</f>
        <v>112277.0033</v>
      </c>
      <c r="G26" s="16">
        <f t="shared" si="0"/>
        <v>668891.47109999997</v>
      </c>
      <c r="H26" s="27">
        <f>RA!J30</f>
        <v>14.3729562801722</v>
      </c>
      <c r="I26" s="20">
        <f>VLOOKUP(B26,RMS!B:D,3,FALSE)</f>
        <v>781168.49975752202</v>
      </c>
      <c r="J26" s="21">
        <f>VLOOKUP(B26,RMS!B:E,4,FALSE)</f>
        <v>668891.456565417</v>
      </c>
      <c r="K26" s="22">
        <f t="shared" si="1"/>
        <v>-2.5357522070407867E-2</v>
      </c>
      <c r="L26" s="22">
        <f t="shared" si="2"/>
        <v>1.4534582966007292E-2</v>
      </c>
    </row>
    <row r="27" spans="1:12">
      <c r="A27" s="59"/>
      <c r="B27" s="12">
        <v>38</v>
      </c>
      <c r="C27" s="56" t="s">
        <v>29</v>
      </c>
      <c r="D27" s="56"/>
      <c r="E27" s="15">
        <f>RA!D31</f>
        <v>764036.02969999996</v>
      </c>
      <c r="F27" s="25">
        <f>RA!I31</f>
        <v>35188.213100000001</v>
      </c>
      <c r="G27" s="16">
        <f t="shared" si="0"/>
        <v>728847.8165999999</v>
      </c>
      <c r="H27" s="27">
        <f>RA!J31</f>
        <v>4.6055698595544898</v>
      </c>
      <c r="I27" s="20">
        <f>VLOOKUP(B27,RMS!B:D,3,FALSE)</f>
        <v>764036.06027256604</v>
      </c>
      <c r="J27" s="21">
        <f>VLOOKUP(B27,RMS!B:E,4,FALSE)</f>
        <v>728847.82010530995</v>
      </c>
      <c r="K27" s="22">
        <f t="shared" si="1"/>
        <v>-3.05725660873577E-2</v>
      </c>
      <c r="L27" s="22">
        <f t="shared" si="2"/>
        <v>-3.5053100436925888E-3</v>
      </c>
    </row>
    <row r="28" spans="1:12">
      <c r="A28" s="59"/>
      <c r="B28" s="12">
        <v>39</v>
      </c>
      <c r="C28" s="56" t="s">
        <v>30</v>
      </c>
      <c r="D28" s="56"/>
      <c r="E28" s="15">
        <f>RA!D32</f>
        <v>113314.4213</v>
      </c>
      <c r="F28" s="25">
        <f>RA!I32</f>
        <v>29710.934000000001</v>
      </c>
      <c r="G28" s="16">
        <f t="shared" si="0"/>
        <v>83603.487300000008</v>
      </c>
      <c r="H28" s="27">
        <f>RA!J32</f>
        <v>26.2199053387391</v>
      </c>
      <c r="I28" s="20">
        <f>VLOOKUP(B28,RMS!B:D,3,FALSE)</f>
        <v>113314.33839111299</v>
      </c>
      <c r="J28" s="21">
        <f>VLOOKUP(B28,RMS!B:E,4,FALSE)</f>
        <v>83603.494134004504</v>
      </c>
      <c r="K28" s="22">
        <f t="shared" si="1"/>
        <v>8.2908887008670717E-2</v>
      </c>
      <c r="L28" s="22">
        <f t="shared" si="2"/>
        <v>-6.8340044963406399E-3</v>
      </c>
    </row>
    <row r="29" spans="1:12">
      <c r="A29" s="59"/>
      <c r="B29" s="12">
        <v>40</v>
      </c>
      <c r="C29" s="56" t="s">
        <v>31</v>
      </c>
      <c r="D29" s="56"/>
      <c r="E29" s="15">
        <f>RA!D33</f>
        <v>48.376300000000001</v>
      </c>
      <c r="F29" s="25">
        <f>RA!I33</f>
        <v>10.8264</v>
      </c>
      <c r="G29" s="16">
        <f t="shared" si="0"/>
        <v>37.549900000000001</v>
      </c>
      <c r="H29" s="27">
        <f>RA!J33</f>
        <v>22.379553624398699</v>
      </c>
      <c r="I29" s="20">
        <f>VLOOKUP(B29,RMS!B:D,3,FALSE)</f>
        <v>48.376199999999997</v>
      </c>
      <c r="J29" s="21">
        <f>VLOOKUP(B29,RMS!B:E,4,FALSE)</f>
        <v>37.549900000000001</v>
      </c>
      <c r="K29" s="22">
        <f t="shared" si="1"/>
        <v>1.0000000000331966E-4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RA!D35</f>
        <v>160249.00640000001</v>
      </c>
      <c r="F31" s="25">
        <f>RA!I35</f>
        <v>17622.049200000001</v>
      </c>
      <c r="G31" s="16">
        <f t="shared" si="0"/>
        <v>142626.9572</v>
      </c>
      <c r="H31" s="27">
        <f>RA!J35</f>
        <v>10.996666747507501</v>
      </c>
      <c r="I31" s="20">
        <f>VLOOKUP(B31,RMS!B:D,3,FALSE)</f>
        <v>160249.00599999999</v>
      </c>
      <c r="J31" s="21">
        <f>VLOOKUP(B31,RMS!B:E,4,FALSE)</f>
        <v>142626.95920000001</v>
      </c>
      <c r="K31" s="22">
        <f t="shared" si="1"/>
        <v>4.0000001899898052E-4</v>
      </c>
      <c r="L31" s="22">
        <f t="shared" si="2"/>
        <v>-2.0000000076834112E-3</v>
      </c>
    </row>
    <row r="32" spans="1:12">
      <c r="A32" s="59"/>
      <c r="B32" s="12">
        <v>71</v>
      </c>
      <c r="C32" s="56" t="s">
        <v>37</v>
      </c>
      <c r="D32" s="5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RA!D39</f>
        <v>230670.51240000001</v>
      </c>
      <c r="F35" s="25">
        <f>RA!I39</f>
        <v>10962.134</v>
      </c>
      <c r="G35" s="16">
        <f t="shared" si="0"/>
        <v>219708.37840000002</v>
      </c>
      <c r="H35" s="27">
        <f>RA!J39</f>
        <v>4.7522909998096496</v>
      </c>
      <c r="I35" s="20">
        <f>VLOOKUP(B35,RMS!B:D,3,FALSE)</f>
        <v>230670.51282051299</v>
      </c>
      <c r="J35" s="21">
        <f>VLOOKUP(B35,RMS!B:E,4,FALSE)</f>
        <v>219708.37777777799</v>
      </c>
      <c r="K35" s="22">
        <f t="shared" si="1"/>
        <v>-4.2051298078149557E-4</v>
      </c>
      <c r="L35" s="22">
        <f t="shared" si="2"/>
        <v>6.2222202541306615E-4</v>
      </c>
    </row>
    <row r="36" spans="1:12">
      <c r="A36" s="59"/>
      <c r="B36" s="12">
        <v>76</v>
      </c>
      <c r="C36" s="56" t="s">
        <v>34</v>
      </c>
      <c r="D36" s="56"/>
      <c r="E36" s="15">
        <f>RA!D40</f>
        <v>340929.25099999999</v>
      </c>
      <c r="F36" s="25">
        <f>RA!I40</f>
        <v>25594.785199999998</v>
      </c>
      <c r="G36" s="16">
        <f t="shared" si="0"/>
        <v>315334.46580000001</v>
      </c>
      <c r="H36" s="27">
        <f>RA!J40</f>
        <v>7.5073597014414002</v>
      </c>
      <c r="I36" s="20">
        <f>VLOOKUP(B36,RMS!B:D,3,FALSE)</f>
        <v>340929.24589401699</v>
      </c>
      <c r="J36" s="21">
        <f>VLOOKUP(B36,RMS!B:E,4,FALSE)</f>
        <v>315334.46839059802</v>
      </c>
      <c r="K36" s="22">
        <f t="shared" si="1"/>
        <v>5.1059830002486706E-3</v>
      </c>
      <c r="L36" s="22">
        <f t="shared" si="2"/>
        <v>-2.5905980146490037E-3</v>
      </c>
    </row>
    <row r="37" spans="1:12">
      <c r="A37" s="59"/>
      <c r="B37" s="12">
        <v>77</v>
      </c>
      <c r="C37" s="56" t="s">
        <v>40</v>
      </c>
      <c r="D37" s="5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RA!D43</f>
        <v>21631.892899999999</v>
      </c>
      <c r="F39" s="25">
        <f>RA!I43</f>
        <v>2961.1694000000002</v>
      </c>
      <c r="G39" s="16">
        <f t="shared" si="0"/>
        <v>18670.7235</v>
      </c>
      <c r="H39" s="27">
        <f>RA!J43</f>
        <v>13.6889056065916</v>
      </c>
      <c r="I39" s="20">
        <f>VLOOKUP(B39,RMS!B:D,3,FALSE)</f>
        <v>21631.893048937302</v>
      </c>
      <c r="J39" s="21">
        <f>VLOOKUP(B39,RMS!B:E,4,FALSE)</f>
        <v>18670.723757658299</v>
      </c>
      <c r="K39" s="22">
        <f t="shared" si="1"/>
        <v>-1.4893730258336291E-4</v>
      </c>
      <c r="L39" s="22">
        <f t="shared" si="2"/>
        <v>-2.5765829923329875E-4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9.25" style="34" bestFit="1" customWidth="1"/>
    <col min="17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12851540.500600001</v>
      </c>
      <c r="E7" s="44">
        <v>15202269</v>
      </c>
      <c r="F7" s="45">
        <v>84.536989186285297</v>
      </c>
      <c r="G7" s="44">
        <v>16653124.3247</v>
      </c>
      <c r="H7" s="45">
        <v>-22.828051661521901</v>
      </c>
      <c r="I7" s="44">
        <v>1497700.649</v>
      </c>
      <c r="J7" s="45">
        <v>11.653860865396499</v>
      </c>
      <c r="K7" s="44">
        <v>1859418.8396999999</v>
      </c>
      <c r="L7" s="45">
        <v>11.1655855288494</v>
      </c>
      <c r="M7" s="45">
        <v>-0.194532927696032</v>
      </c>
      <c r="N7" s="44">
        <v>68789286.740099996</v>
      </c>
      <c r="O7" s="44">
        <v>5375773271.9713001</v>
      </c>
      <c r="P7" s="44">
        <v>792884</v>
      </c>
      <c r="Q7" s="44">
        <v>1146550</v>
      </c>
      <c r="R7" s="45">
        <v>-30.846103527975199</v>
      </c>
      <c r="S7" s="44">
        <v>16.208601132826502</v>
      </c>
      <c r="T7" s="44">
        <v>16.827774983472199</v>
      </c>
      <c r="U7" s="46">
        <v>-3.8200326207773498</v>
      </c>
    </row>
    <row r="8" spans="1:23" ht="12" thickBot="1">
      <c r="A8" s="70">
        <v>41582</v>
      </c>
      <c r="B8" s="60" t="s">
        <v>6</v>
      </c>
      <c r="C8" s="61"/>
      <c r="D8" s="47">
        <v>511712.54029999999</v>
      </c>
      <c r="E8" s="47">
        <v>498647</v>
      </c>
      <c r="F8" s="48">
        <v>102.620198316645</v>
      </c>
      <c r="G8" s="47">
        <v>555344.28500000003</v>
      </c>
      <c r="H8" s="48">
        <v>-7.8567018475755201</v>
      </c>
      <c r="I8" s="47">
        <v>121732.65330000001</v>
      </c>
      <c r="J8" s="48">
        <v>23.7892652051545</v>
      </c>
      <c r="K8" s="47">
        <v>104832.8245</v>
      </c>
      <c r="L8" s="48">
        <v>18.877087120829898</v>
      </c>
      <c r="M8" s="48">
        <v>0.16120741648051301</v>
      </c>
      <c r="N8" s="47">
        <v>2417922.6861</v>
      </c>
      <c r="O8" s="47">
        <v>188424285.06740001</v>
      </c>
      <c r="P8" s="47">
        <v>21108</v>
      </c>
      <c r="Q8" s="47">
        <v>29707</v>
      </c>
      <c r="R8" s="48">
        <v>-28.946039653953601</v>
      </c>
      <c r="S8" s="47">
        <v>24.242587658707599</v>
      </c>
      <c r="T8" s="47">
        <v>23.0808017369644</v>
      </c>
      <c r="U8" s="49">
        <v>4.7923346224384904</v>
      </c>
    </row>
    <row r="9" spans="1:23" ht="12" thickBot="1">
      <c r="A9" s="71"/>
      <c r="B9" s="60" t="s">
        <v>7</v>
      </c>
      <c r="C9" s="61"/>
      <c r="D9" s="47">
        <v>62268.633900000001</v>
      </c>
      <c r="E9" s="47">
        <v>73966</v>
      </c>
      <c r="F9" s="48">
        <v>84.185482383798004</v>
      </c>
      <c r="G9" s="47">
        <v>121106.242</v>
      </c>
      <c r="H9" s="48">
        <v>-48.583464508790598</v>
      </c>
      <c r="I9" s="47">
        <v>14613.4807</v>
      </c>
      <c r="J9" s="48">
        <v>23.468445965055899</v>
      </c>
      <c r="K9" s="47">
        <v>27604.9094</v>
      </c>
      <c r="L9" s="48">
        <v>22.793960859589699</v>
      </c>
      <c r="M9" s="48">
        <v>-0.470620225980528</v>
      </c>
      <c r="N9" s="47">
        <v>410395.61820000003</v>
      </c>
      <c r="O9" s="47">
        <v>35431175.926399998</v>
      </c>
      <c r="P9" s="47">
        <v>4175</v>
      </c>
      <c r="Q9" s="47">
        <v>8038</v>
      </c>
      <c r="R9" s="48">
        <v>-48.059218711122199</v>
      </c>
      <c r="S9" s="47">
        <v>14.9146428502994</v>
      </c>
      <c r="T9" s="47">
        <v>15.3165794600647</v>
      </c>
      <c r="U9" s="49">
        <v>-2.6949127364268102</v>
      </c>
    </row>
    <row r="10" spans="1:23" ht="12" thickBot="1">
      <c r="A10" s="71"/>
      <c r="B10" s="60" t="s">
        <v>8</v>
      </c>
      <c r="C10" s="61"/>
      <c r="D10" s="47">
        <v>94563.820600000006</v>
      </c>
      <c r="E10" s="47">
        <v>86222</v>
      </c>
      <c r="F10" s="48">
        <v>109.674816868085</v>
      </c>
      <c r="G10" s="47">
        <v>136105.41690000001</v>
      </c>
      <c r="H10" s="48">
        <v>-30.521633338459701</v>
      </c>
      <c r="I10" s="47">
        <v>24083.661899999999</v>
      </c>
      <c r="J10" s="48">
        <v>25.468156581651499</v>
      </c>
      <c r="K10" s="47">
        <v>24497.743299999998</v>
      </c>
      <c r="L10" s="48">
        <v>17.999095008833599</v>
      </c>
      <c r="M10" s="48">
        <v>-1.6902838556562001E-2</v>
      </c>
      <c r="N10" s="47">
        <v>564282.57949999999</v>
      </c>
      <c r="O10" s="47">
        <v>48152863.442299999</v>
      </c>
      <c r="P10" s="47">
        <v>72103</v>
      </c>
      <c r="Q10" s="47">
        <v>107043</v>
      </c>
      <c r="R10" s="48">
        <v>-32.641088160832602</v>
      </c>
      <c r="S10" s="47">
        <v>1.31151020900656</v>
      </c>
      <c r="T10" s="47">
        <v>1.5871122483487901</v>
      </c>
      <c r="U10" s="49">
        <v>-21.014097904048899</v>
      </c>
    </row>
    <row r="11" spans="1:23" ht="12" thickBot="1">
      <c r="A11" s="71"/>
      <c r="B11" s="60" t="s">
        <v>9</v>
      </c>
      <c r="C11" s="61"/>
      <c r="D11" s="47">
        <v>42929.285400000001</v>
      </c>
      <c r="E11" s="47">
        <v>31227</v>
      </c>
      <c r="F11" s="48">
        <v>137.47489480257499</v>
      </c>
      <c r="G11" s="47">
        <v>47534.446100000001</v>
      </c>
      <c r="H11" s="48">
        <v>-9.6880495679111203</v>
      </c>
      <c r="I11" s="47">
        <v>9691.2045999999991</v>
      </c>
      <c r="J11" s="48">
        <v>22.574809968767799</v>
      </c>
      <c r="K11" s="47">
        <v>9169.0987999999998</v>
      </c>
      <c r="L11" s="48">
        <v>19.289377603581698</v>
      </c>
      <c r="M11" s="48">
        <v>5.6941888334761999E-2</v>
      </c>
      <c r="N11" s="47">
        <v>200695.08739999999</v>
      </c>
      <c r="O11" s="47">
        <v>17025022.000799999</v>
      </c>
      <c r="P11" s="47">
        <v>2091</v>
      </c>
      <c r="Q11" s="47">
        <v>3012</v>
      </c>
      <c r="R11" s="48">
        <v>-30.577689243027901</v>
      </c>
      <c r="S11" s="47">
        <v>20.530504734576802</v>
      </c>
      <c r="T11" s="47">
        <v>18.509809329349299</v>
      </c>
      <c r="U11" s="49">
        <v>9.8424049060241003</v>
      </c>
    </row>
    <row r="12" spans="1:23" ht="12" thickBot="1">
      <c r="A12" s="71"/>
      <c r="B12" s="60" t="s">
        <v>10</v>
      </c>
      <c r="C12" s="61"/>
      <c r="D12" s="47">
        <v>174008.34400000001</v>
      </c>
      <c r="E12" s="47">
        <v>164879</v>
      </c>
      <c r="F12" s="48">
        <v>105.53699622147199</v>
      </c>
      <c r="G12" s="47">
        <v>255999.1825</v>
      </c>
      <c r="H12" s="48">
        <v>-32.027773565253497</v>
      </c>
      <c r="I12" s="47">
        <v>866.36389999999994</v>
      </c>
      <c r="J12" s="48">
        <v>0.49788641169988901</v>
      </c>
      <c r="K12" s="47">
        <v>34259.416100000002</v>
      </c>
      <c r="L12" s="48">
        <v>13.382627149600401</v>
      </c>
      <c r="M12" s="48">
        <v>-0.97471165598762199</v>
      </c>
      <c r="N12" s="47">
        <v>998379.98670000001</v>
      </c>
      <c r="O12" s="47">
        <v>64343954.392700002</v>
      </c>
      <c r="P12" s="47">
        <v>1465</v>
      </c>
      <c r="Q12" s="47">
        <v>2257</v>
      </c>
      <c r="R12" s="48">
        <v>-35.0908285334515</v>
      </c>
      <c r="S12" s="47">
        <v>118.77702662116</v>
      </c>
      <c r="T12" s="47">
        <v>120.143498183429</v>
      </c>
      <c r="U12" s="49">
        <v>-1.1504510603950899</v>
      </c>
    </row>
    <row r="13" spans="1:23" ht="12" thickBot="1">
      <c r="A13" s="71"/>
      <c r="B13" s="60" t="s">
        <v>11</v>
      </c>
      <c r="C13" s="61"/>
      <c r="D13" s="47">
        <v>280138.614</v>
      </c>
      <c r="E13" s="47">
        <v>220841</v>
      </c>
      <c r="F13" s="48">
        <v>126.850817556523</v>
      </c>
      <c r="G13" s="47">
        <v>374944.21659999999</v>
      </c>
      <c r="H13" s="48">
        <v>-25.285255353369301</v>
      </c>
      <c r="I13" s="47">
        <v>70512.527900000001</v>
      </c>
      <c r="J13" s="48">
        <v>25.1705849804768</v>
      </c>
      <c r="K13" s="47">
        <v>96835.504700000005</v>
      </c>
      <c r="L13" s="48">
        <v>25.8266431145694</v>
      </c>
      <c r="M13" s="48">
        <v>-0.27183187490527999</v>
      </c>
      <c r="N13" s="47">
        <v>1494724.4998000001</v>
      </c>
      <c r="O13" s="47">
        <v>98094633.718799993</v>
      </c>
      <c r="P13" s="47">
        <v>9295</v>
      </c>
      <c r="Q13" s="47">
        <v>13773</v>
      </c>
      <c r="R13" s="48">
        <v>-32.512887533580198</v>
      </c>
      <c r="S13" s="47">
        <v>30.1386351802044</v>
      </c>
      <c r="T13" s="47">
        <v>31.563715174616998</v>
      </c>
      <c r="U13" s="49">
        <v>-4.7284158220562498</v>
      </c>
    </row>
    <row r="14" spans="1:23" ht="12" thickBot="1">
      <c r="A14" s="71"/>
      <c r="B14" s="60" t="s">
        <v>12</v>
      </c>
      <c r="C14" s="61"/>
      <c r="D14" s="47">
        <v>134872.12599999999</v>
      </c>
      <c r="E14" s="47">
        <v>120017</v>
      </c>
      <c r="F14" s="48">
        <v>112.377518184924</v>
      </c>
      <c r="G14" s="47">
        <v>192535.19959999999</v>
      </c>
      <c r="H14" s="48">
        <v>-29.949367035117501</v>
      </c>
      <c r="I14" s="47">
        <v>27506.585500000001</v>
      </c>
      <c r="J14" s="48">
        <v>20.394566554100301</v>
      </c>
      <c r="K14" s="47">
        <v>34150.3943</v>
      </c>
      <c r="L14" s="48">
        <v>17.7372212306887</v>
      </c>
      <c r="M14" s="48">
        <v>-0.19454559562728099</v>
      </c>
      <c r="N14" s="47">
        <v>779823.09490000003</v>
      </c>
      <c r="O14" s="47">
        <v>51111558.016500004</v>
      </c>
      <c r="P14" s="47">
        <v>1923</v>
      </c>
      <c r="Q14" s="47">
        <v>2944</v>
      </c>
      <c r="R14" s="48">
        <v>-34.680706521739097</v>
      </c>
      <c r="S14" s="47">
        <v>70.136310972438906</v>
      </c>
      <c r="T14" s="47">
        <v>78.126862669836996</v>
      </c>
      <c r="U14" s="49">
        <v>-11.3928884861624</v>
      </c>
    </row>
    <row r="15" spans="1:23" ht="12" thickBot="1">
      <c r="A15" s="71"/>
      <c r="B15" s="60" t="s">
        <v>13</v>
      </c>
      <c r="C15" s="61"/>
      <c r="D15" s="47">
        <v>99756.350099999996</v>
      </c>
      <c r="E15" s="47">
        <v>79117</v>
      </c>
      <c r="F15" s="48">
        <v>126.087124259009</v>
      </c>
      <c r="G15" s="47">
        <v>128908.8106</v>
      </c>
      <c r="H15" s="48">
        <v>-22.614792863506601</v>
      </c>
      <c r="I15" s="47">
        <v>23265.7441</v>
      </c>
      <c r="J15" s="48">
        <v>23.322569517306398</v>
      </c>
      <c r="K15" s="47">
        <v>25182.9372</v>
      </c>
      <c r="L15" s="48">
        <v>19.535466259278301</v>
      </c>
      <c r="M15" s="48">
        <v>-7.6130638962955993E-2</v>
      </c>
      <c r="N15" s="47">
        <v>511847.63890000002</v>
      </c>
      <c r="O15" s="47">
        <v>32063757.4131</v>
      </c>
      <c r="P15" s="47">
        <v>2733</v>
      </c>
      <c r="Q15" s="47">
        <v>4438</v>
      </c>
      <c r="R15" s="48">
        <v>-38.418206399279001</v>
      </c>
      <c r="S15" s="47">
        <v>36.500676948408298</v>
      </c>
      <c r="T15" s="47">
        <v>31.6975289094187</v>
      </c>
      <c r="U15" s="49">
        <v>13.1590656408336</v>
      </c>
    </row>
    <row r="16" spans="1:23" ht="12" thickBot="1">
      <c r="A16" s="71"/>
      <c r="B16" s="60" t="s">
        <v>14</v>
      </c>
      <c r="C16" s="61"/>
      <c r="D16" s="47">
        <v>568756.61340000003</v>
      </c>
      <c r="E16" s="47">
        <v>573710</v>
      </c>
      <c r="F16" s="48">
        <v>99.136604451726498</v>
      </c>
      <c r="G16" s="47">
        <v>830363.65729999996</v>
      </c>
      <c r="H16" s="48">
        <v>-31.5051172579781</v>
      </c>
      <c r="I16" s="47">
        <v>32729.327000000001</v>
      </c>
      <c r="J16" s="48">
        <v>5.7545400315164104</v>
      </c>
      <c r="K16" s="47">
        <v>3471.9128000000001</v>
      </c>
      <c r="L16" s="48">
        <v>0.41811955153350899</v>
      </c>
      <c r="M16" s="48">
        <v>8.4268862397696207</v>
      </c>
      <c r="N16" s="47">
        <v>3013092.5241</v>
      </c>
      <c r="O16" s="47">
        <v>266965212.89019999</v>
      </c>
      <c r="P16" s="47">
        <v>34136</v>
      </c>
      <c r="Q16" s="47">
        <v>55771</v>
      </c>
      <c r="R16" s="48">
        <v>-38.792562442846602</v>
      </c>
      <c r="S16" s="47">
        <v>16.661489729317999</v>
      </c>
      <c r="T16" s="47">
        <v>15.8800128364204</v>
      </c>
      <c r="U16" s="49">
        <v>4.6903182464083901</v>
      </c>
    </row>
    <row r="17" spans="1:21" ht="12" thickBot="1">
      <c r="A17" s="71"/>
      <c r="B17" s="60" t="s">
        <v>15</v>
      </c>
      <c r="C17" s="61"/>
      <c r="D17" s="47">
        <v>367077.59950000001</v>
      </c>
      <c r="E17" s="47">
        <v>623442</v>
      </c>
      <c r="F17" s="48">
        <v>58.8791899647441</v>
      </c>
      <c r="G17" s="47">
        <v>380247.402</v>
      </c>
      <c r="H17" s="48">
        <v>-3.4634825723280001</v>
      </c>
      <c r="I17" s="47">
        <v>25021.576799999999</v>
      </c>
      <c r="J17" s="48">
        <v>6.8164270535936096</v>
      </c>
      <c r="K17" s="47">
        <v>57716.861199999999</v>
      </c>
      <c r="L17" s="48">
        <v>15.1787654291455</v>
      </c>
      <c r="M17" s="48">
        <v>-0.56647717357159399</v>
      </c>
      <c r="N17" s="47">
        <v>1867427.9768999999</v>
      </c>
      <c r="O17" s="47">
        <v>250556812.2315</v>
      </c>
      <c r="P17" s="47">
        <v>8575</v>
      </c>
      <c r="Q17" s="47">
        <v>10624</v>
      </c>
      <c r="R17" s="48">
        <v>-19.286521084337299</v>
      </c>
      <c r="S17" s="47">
        <v>42.807883323615201</v>
      </c>
      <c r="T17" s="47">
        <v>44.959853765060203</v>
      </c>
      <c r="U17" s="49">
        <v>-5.0270423911801903</v>
      </c>
    </row>
    <row r="18" spans="1:21" ht="12" thickBot="1">
      <c r="A18" s="71"/>
      <c r="B18" s="60" t="s">
        <v>16</v>
      </c>
      <c r="C18" s="61"/>
      <c r="D18" s="47">
        <v>1242798.1572</v>
      </c>
      <c r="E18" s="47">
        <v>1223352</v>
      </c>
      <c r="F18" s="48">
        <v>101.58957987562</v>
      </c>
      <c r="G18" s="47">
        <v>1838706.8518000001</v>
      </c>
      <c r="H18" s="48">
        <v>-32.409119159839697</v>
      </c>
      <c r="I18" s="47">
        <v>188037.5871</v>
      </c>
      <c r="J18" s="48">
        <v>15.130179105161</v>
      </c>
      <c r="K18" s="47">
        <v>304159.71950000001</v>
      </c>
      <c r="L18" s="48">
        <v>16.542045253284599</v>
      </c>
      <c r="M18" s="48">
        <v>-0.38178011404958601</v>
      </c>
      <c r="N18" s="47">
        <v>7221647.0708999997</v>
      </c>
      <c r="O18" s="47">
        <v>619087509.48189998</v>
      </c>
      <c r="P18" s="47">
        <v>67479</v>
      </c>
      <c r="Q18" s="47">
        <v>114623</v>
      </c>
      <c r="R18" s="48">
        <v>-41.129616220130302</v>
      </c>
      <c r="S18" s="47">
        <v>18.417554456942199</v>
      </c>
      <c r="T18" s="47">
        <v>18.5873226987603</v>
      </c>
      <c r="U18" s="49">
        <v>-0.92177407274683698</v>
      </c>
    </row>
    <row r="19" spans="1:21" ht="12" thickBot="1">
      <c r="A19" s="71"/>
      <c r="B19" s="60" t="s">
        <v>17</v>
      </c>
      <c r="C19" s="61"/>
      <c r="D19" s="47">
        <v>505680.98190000001</v>
      </c>
      <c r="E19" s="47">
        <v>577719</v>
      </c>
      <c r="F19" s="48">
        <v>87.530612962357097</v>
      </c>
      <c r="G19" s="47">
        <v>621747.77930000005</v>
      </c>
      <c r="H19" s="48">
        <v>-18.667826611407399</v>
      </c>
      <c r="I19" s="47">
        <v>63420.002</v>
      </c>
      <c r="J19" s="48">
        <v>12.5415042823464</v>
      </c>
      <c r="K19" s="47">
        <v>93513.704500000007</v>
      </c>
      <c r="L19" s="48">
        <v>15.0404565345265</v>
      </c>
      <c r="M19" s="48">
        <v>-0.32181061226164998</v>
      </c>
      <c r="N19" s="47">
        <v>2654915.8824</v>
      </c>
      <c r="O19" s="47">
        <v>211759325.20320001</v>
      </c>
      <c r="P19" s="47">
        <v>12015</v>
      </c>
      <c r="Q19" s="47">
        <v>20481</v>
      </c>
      <c r="R19" s="48">
        <v>-41.335872271861703</v>
      </c>
      <c r="S19" s="47">
        <v>42.087472484394503</v>
      </c>
      <c r="T19" s="47">
        <v>37.243520956007998</v>
      </c>
      <c r="U19" s="49">
        <v>11.5092478651042</v>
      </c>
    </row>
    <row r="20" spans="1:21" ht="12" thickBot="1">
      <c r="A20" s="71"/>
      <c r="B20" s="60" t="s">
        <v>18</v>
      </c>
      <c r="C20" s="61"/>
      <c r="D20" s="47">
        <v>860305.93449999997</v>
      </c>
      <c r="E20" s="47">
        <v>1106455</v>
      </c>
      <c r="F20" s="48">
        <v>77.753359558228794</v>
      </c>
      <c r="G20" s="47">
        <v>970309.01710000006</v>
      </c>
      <c r="H20" s="48">
        <v>-11.336912330132799</v>
      </c>
      <c r="I20" s="47">
        <v>18234.988099999999</v>
      </c>
      <c r="J20" s="48">
        <v>2.1195934340029798</v>
      </c>
      <c r="K20" s="47">
        <v>-10835.9643</v>
      </c>
      <c r="L20" s="48">
        <v>-1.1167539525073999</v>
      </c>
      <c r="M20" s="48">
        <v>-2.6828209834541399</v>
      </c>
      <c r="N20" s="47">
        <v>4617665.2803999996</v>
      </c>
      <c r="O20" s="47">
        <v>321826345.15369999</v>
      </c>
      <c r="P20" s="47">
        <v>34267</v>
      </c>
      <c r="Q20" s="47">
        <v>46089</v>
      </c>
      <c r="R20" s="48">
        <v>-25.650372106142498</v>
      </c>
      <c r="S20" s="47">
        <v>25.1059600928007</v>
      </c>
      <c r="T20" s="47">
        <v>26.583034652520102</v>
      </c>
      <c r="U20" s="49">
        <v>-5.8833621747970204</v>
      </c>
    </row>
    <row r="21" spans="1:21" ht="12" thickBot="1">
      <c r="A21" s="71"/>
      <c r="B21" s="60" t="s">
        <v>19</v>
      </c>
      <c r="C21" s="61"/>
      <c r="D21" s="47">
        <v>305620.67739999999</v>
      </c>
      <c r="E21" s="47">
        <v>295376</v>
      </c>
      <c r="F21" s="48">
        <v>103.468351321705</v>
      </c>
      <c r="G21" s="47">
        <v>373810.64360000001</v>
      </c>
      <c r="H21" s="48">
        <v>-18.2418471403846</v>
      </c>
      <c r="I21" s="47">
        <v>37231.468200000003</v>
      </c>
      <c r="J21" s="48">
        <v>12.1822477839976</v>
      </c>
      <c r="K21" s="47">
        <v>53086.473599999998</v>
      </c>
      <c r="L21" s="48">
        <v>14.201434471942401</v>
      </c>
      <c r="M21" s="48">
        <v>-0.29866375226701802</v>
      </c>
      <c r="N21" s="47">
        <v>1543639.3511999999</v>
      </c>
      <c r="O21" s="47">
        <v>122421332.32430001</v>
      </c>
      <c r="P21" s="47">
        <v>28910</v>
      </c>
      <c r="Q21" s="47">
        <v>42122</v>
      </c>
      <c r="R21" s="48">
        <v>-31.366032002279098</v>
      </c>
      <c r="S21" s="47">
        <v>10.571452002767201</v>
      </c>
      <c r="T21" s="47">
        <v>10.3566315298419</v>
      </c>
      <c r="U21" s="49">
        <v>2.0320810506360698</v>
      </c>
    </row>
    <row r="22" spans="1:21" ht="12" thickBot="1">
      <c r="A22" s="71"/>
      <c r="B22" s="60" t="s">
        <v>20</v>
      </c>
      <c r="C22" s="61"/>
      <c r="D22" s="47">
        <v>803328.46140000003</v>
      </c>
      <c r="E22" s="47">
        <v>954073</v>
      </c>
      <c r="F22" s="48">
        <v>84.199894704073998</v>
      </c>
      <c r="G22" s="47">
        <v>895243.08479999995</v>
      </c>
      <c r="H22" s="48">
        <v>-10.2670017742202</v>
      </c>
      <c r="I22" s="47">
        <v>104772.3561</v>
      </c>
      <c r="J22" s="48">
        <v>13.042281100984299</v>
      </c>
      <c r="K22" s="47">
        <v>134094.13529999999</v>
      </c>
      <c r="L22" s="48">
        <v>14.9785167377145</v>
      </c>
      <c r="M22" s="48">
        <v>-0.218665634663293</v>
      </c>
      <c r="N22" s="47">
        <v>4347992.0910999998</v>
      </c>
      <c r="O22" s="47">
        <v>350048108.68349999</v>
      </c>
      <c r="P22" s="47">
        <v>53925</v>
      </c>
      <c r="Q22" s="47">
        <v>82108</v>
      </c>
      <c r="R22" s="48">
        <v>-34.3243045744629</v>
      </c>
      <c r="S22" s="47">
        <v>14.8971434659249</v>
      </c>
      <c r="T22" s="47">
        <v>15.302877106981001</v>
      </c>
      <c r="U22" s="49">
        <v>-2.7235667158889201</v>
      </c>
    </row>
    <row r="23" spans="1:21" ht="12" thickBot="1">
      <c r="A23" s="71"/>
      <c r="B23" s="60" t="s">
        <v>21</v>
      </c>
      <c r="C23" s="61"/>
      <c r="D23" s="47">
        <v>2073316.5530999999</v>
      </c>
      <c r="E23" s="47">
        <v>2163154</v>
      </c>
      <c r="F23" s="48">
        <v>95.846923201029597</v>
      </c>
      <c r="G23" s="47">
        <v>2516639.4802000001</v>
      </c>
      <c r="H23" s="48">
        <v>-17.615670841529099</v>
      </c>
      <c r="I23" s="47">
        <v>193128.29380000001</v>
      </c>
      <c r="J23" s="48">
        <v>9.3149448650876199</v>
      </c>
      <c r="K23" s="47">
        <v>282922.17920000001</v>
      </c>
      <c r="L23" s="48">
        <v>11.2420623385244</v>
      </c>
      <c r="M23" s="48">
        <v>-0.31738015610477799</v>
      </c>
      <c r="N23" s="47">
        <v>10789518.2018</v>
      </c>
      <c r="O23" s="47">
        <v>778905583.98430002</v>
      </c>
      <c r="P23" s="47">
        <v>73896</v>
      </c>
      <c r="Q23" s="47">
        <v>111346</v>
      </c>
      <c r="R23" s="48">
        <v>-33.6338979397554</v>
      </c>
      <c r="S23" s="47">
        <v>28.057223031016601</v>
      </c>
      <c r="T23" s="47">
        <v>28.103190172974301</v>
      </c>
      <c r="U23" s="49">
        <v>-0.16383354085667001</v>
      </c>
    </row>
    <row r="24" spans="1:21" ht="12" thickBot="1">
      <c r="A24" s="71"/>
      <c r="B24" s="60" t="s">
        <v>22</v>
      </c>
      <c r="C24" s="61"/>
      <c r="D24" s="47">
        <v>231069.97399999999</v>
      </c>
      <c r="E24" s="47">
        <v>249465</v>
      </c>
      <c r="F24" s="48">
        <v>92.626209688733894</v>
      </c>
      <c r="G24" s="47">
        <v>346429.03950000001</v>
      </c>
      <c r="H24" s="48">
        <v>-33.299479069796597</v>
      </c>
      <c r="I24" s="47">
        <v>25041.648799999999</v>
      </c>
      <c r="J24" s="48">
        <v>10.837257808320899</v>
      </c>
      <c r="K24" s="47">
        <v>52066.298499999997</v>
      </c>
      <c r="L24" s="48">
        <v>15.029426682921001</v>
      </c>
      <c r="M24" s="48">
        <v>-0.51904303702326804</v>
      </c>
      <c r="N24" s="47">
        <v>1288590.6709</v>
      </c>
      <c r="O24" s="47">
        <v>94891804.766200006</v>
      </c>
      <c r="P24" s="47">
        <v>27272</v>
      </c>
      <c r="Q24" s="47">
        <v>40723</v>
      </c>
      <c r="R24" s="48">
        <v>-33.030474179210799</v>
      </c>
      <c r="S24" s="47">
        <v>8.4727916544441193</v>
      </c>
      <c r="T24" s="47">
        <v>8.8132490558161205</v>
      </c>
      <c r="U24" s="49">
        <v>-4.0182435170989903</v>
      </c>
    </row>
    <row r="25" spans="1:21" ht="12" thickBot="1">
      <c r="A25" s="71"/>
      <c r="B25" s="60" t="s">
        <v>23</v>
      </c>
      <c r="C25" s="61"/>
      <c r="D25" s="47">
        <v>199689.3763</v>
      </c>
      <c r="E25" s="47">
        <v>204602</v>
      </c>
      <c r="F25" s="48">
        <v>97.598936618410406</v>
      </c>
      <c r="G25" s="47">
        <v>341923.77269999997</v>
      </c>
      <c r="H25" s="48">
        <v>-41.598276503808599</v>
      </c>
      <c r="I25" s="47">
        <v>21158.252499999999</v>
      </c>
      <c r="J25" s="48">
        <v>10.5955824451138</v>
      </c>
      <c r="K25" s="47">
        <v>34259.2284</v>
      </c>
      <c r="L25" s="48">
        <v>10.0195514718009</v>
      </c>
      <c r="M25" s="48">
        <v>-0.38240720856398502</v>
      </c>
      <c r="N25" s="47">
        <v>1219814.4475</v>
      </c>
      <c r="O25" s="47">
        <v>79724594.264500007</v>
      </c>
      <c r="P25" s="47">
        <v>14884</v>
      </c>
      <c r="Q25" s="47">
        <v>22326</v>
      </c>
      <c r="R25" s="48">
        <v>-33.3333333333333</v>
      </c>
      <c r="S25" s="47">
        <v>13.416378413061</v>
      </c>
      <c r="T25" s="47">
        <v>15.2738191077667</v>
      </c>
      <c r="U25" s="49">
        <v>-13.844575916981301</v>
      </c>
    </row>
    <row r="26" spans="1:21" ht="12" thickBot="1">
      <c r="A26" s="71"/>
      <c r="B26" s="60" t="s">
        <v>24</v>
      </c>
      <c r="C26" s="61"/>
      <c r="D26" s="47">
        <v>395204.58020000003</v>
      </c>
      <c r="E26" s="47">
        <v>488623</v>
      </c>
      <c r="F26" s="48">
        <v>80.881288887342606</v>
      </c>
      <c r="G26" s="47">
        <v>498602.62760000001</v>
      </c>
      <c r="H26" s="48">
        <v>-20.7375656838596</v>
      </c>
      <c r="I26" s="47">
        <v>84520.178499999995</v>
      </c>
      <c r="J26" s="48">
        <v>21.386436983404199</v>
      </c>
      <c r="K26" s="47">
        <v>93893.73</v>
      </c>
      <c r="L26" s="48">
        <v>18.831374887042401</v>
      </c>
      <c r="M26" s="48">
        <v>-9.9831495670690995E-2</v>
      </c>
      <c r="N26" s="47">
        <v>2016441.5984</v>
      </c>
      <c r="O26" s="47">
        <v>170063361.66659999</v>
      </c>
      <c r="P26" s="47">
        <v>34945</v>
      </c>
      <c r="Q26" s="47">
        <v>46502</v>
      </c>
      <c r="R26" s="48">
        <v>-24.852694507763101</v>
      </c>
      <c r="S26" s="47">
        <v>11.3093312405208</v>
      </c>
      <c r="T26" s="47">
        <v>11.795779893337899</v>
      </c>
      <c r="U26" s="49">
        <v>-4.3013034322858896</v>
      </c>
    </row>
    <row r="27" spans="1:21" ht="12" thickBot="1">
      <c r="A27" s="71"/>
      <c r="B27" s="60" t="s">
        <v>25</v>
      </c>
      <c r="C27" s="61"/>
      <c r="D27" s="47">
        <v>209262.49119999999</v>
      </c>
      <c r="E27" s="47">
        <v>215108</v>
      </c>
      <c r="F27" s="48">
        <v>97.282523755508905</v>
      </c>
      <c r="G27" s="47">
        <v>281620.65049999999</v>
      </c>
      <c r="H27" s="48">
        <v>-25.6934848959168</v>
      </c>
      <c r="I27" s="47">
        <v>61190.549200000001</v>
      </c>
      <c r="J27" s="48">
        <v>29.241049769171401</v>
      </c>
      <c r="K27" s="47">
        <v>82822.0291</v>
      </c>
      <c r="L27" s="48">
        <v>29.409075276601602</v>
      </c>
      <c r="M27" s="48">
        <v>-0.26118026973091901</v>
      </c>
      <c r="N27" s="47">
        <v>1100220.3289999999</v>
      </c>
      <c r="O27" s="47">
        <v>79697363.583299994</v>
      </c>
      <c r="P27" s="47">
        <v>32249</v>
      </c>
      <c r="Q27" s="47">
        <v>46862</v>
      </c>
      <c r="R27" s="48">
        <v>-31.1830480986727</v>
      </c>
      <c r="S27" s="47">
        <v>6.4889606251356602</v>
      </c>
      <c r="T27" s="47">
        <v>6.6587424715120997</v>
      </c>
      <c r="U27" s="49">
        <v>-2.6164721314345698</v>
      </c>
    </row>
    <row r="28" spans="1:21" ht="12" thickBot="1">
      <c r="A28" s="71"/>
      <c r="B28" s="60" t="s">
        <v>26</v>
      </c>
      <c r="C28" s="61"/>
      <c r="D28" s="47">
        <v>782867.26789999998</v>
      </c>
      <c r="E28" s="47">
        <v>767985</v>
      </c>
      <c r="F28" s="48">
        <v>101.937833147783</v>
      </c>
      <c r="G28" s="47">
        <v>1126922.6924000001</v>
      </c>
      <c r="H28" s="48">
        <v>-30.530525902115599</v>
      </c>
      <c r="I28" s="47">
        <v>45879.681600000004</v>
      </c>
      <c r="J28" s="48">
        <v>5.8604674740163603</v>
      </c>
      <c r="K28" s="47">
        <v>91409.503599999996</v>
      </c>
      <c r="L28" s="48">
        <v>8.1114262953855096</v>
      </c>
      <c r="M28" s="48">
        <v>-0.49808630620328598</v>
      </c>
      <c r="N28" s="47">
        <v>3997780.2494999999</v>
      </c>
      <c r="O28" s="47">
        <v>276298405.21249998</v>
      </c>
      <c r="P28" s="47">
        <v>41966</v>
      </c>
      <c r="Q28" s="47">
        <v>53303</v>
      </c>
      <c r="R28" s="48">
        <v>-21.268971727670099</v>
      </c>
      <c r="S28" s="47">
        <v>18.6547983581947</v>
      </c>
      <c r="T28" s="47">
        <v>20.0427938089789</v>
      </c>
      <c r="U28" s="49">
        <v>-7.44042055096463</v>
      </c>
    </row>
    <row r="29" spans="1:21" ht="12" thickBot="1">
      <c r="A29" s="71"/>
      <c r="B29" s="60" t="s">
        <v>27</v>
      </c>
      <c r="C29" s="61"/>
      <c r="D29" s="47">
        <v>494264.15389999998</v>
      </c>
      <c r="E29" s="47">
        <v>586302</v>
      </c>
      <c r="F29" s="48">
        <v>84.301973027552407</v>
      </c>
      <c r="G29" s="47">
        <v>561225.14249999996</v>
      </c>
      <c r="H29" s="48">
        <v>-11.9312168199948</v>
      </c>
      <c r="I29" s="47">
        <v>70735.402799999996</v>
      </c>
      <c r="J29" s="48">
        <v>14.3112548708744</v>
      </c>
      <c r="K29" s="47">
        <v>115885.0961</v>
      </c>
      <c r="L29" s="48">
        <v>20.648593108958899</v>
      </c>
      <c r="M29" s="48">
        <v>-0.38960741993119902</v>
      </c>
      <c r="N29" s="47">
        <v>2415230.781</v>
      </c>
      <c r="O29" s="47">
        <v>195009877.6419</v>
      </c>
      <c r="P29" s="47">
        <v>78059</v>
      </c>
      <c r="Q29" s="47">
        <v>94775</v>
      </c>
      <c r="R29" s="48">
        <v>-17.637562648377699</v>
      </c>
      <c r="S29" s="47">
        <v>6.3319303847089996</v>
      </c>
      <c r="T29" s="47">
        <v>6.5574428857821196</v>
      </c>
      <c r="U29" s="49">
        <v>-3.5615126410376199</v>
      </c>
    </row>
    <row r="30" spans="1:21" ht="12" thickBot="1">
      <c r="A30" s="71"/>
      <c r="B30" s="60" t="s">
        <v>28</v>
      </c>
      <c r="C30" s="61"/>
      <c r="D30" s="47">
        <v>781168.47439999995</v>
      </c>
      <c r="E30" s="47">
        <v>912358</v>
      </c>
      <c r="F30" s="48">
        <v>85.620828052146194</v>
      </c>
      <c r="G30" s="47">
        <v>1017078.8663</v>
      </c>
      <c r="H30" s="48">
        <v>-23.194896651251</v>
      </c>
      <c r="I30" s="47">
        <v>112277.0033</v>
      </c>
      <c r="J30" s="48">
        <v>14.3729562801722</v>
      </c>
      <c r="K30" s="47">
        <v>155878.32689999999</v>
      </c>
      <c r="L30" s="48">
        <v>15.326080608386301</v>
      </c>
      <c r="M30" s="48">
        <v>-0.27971382851684901</v>
      </c>
      <c r="N30" s="47">
        <v>4194049.5643000002</v>
      </c>
      <c r="O30" s="47">
        <v>355808850.259</v>
      </c>
      <c r="P30" s="47">
        <v>63923</v>
      </c>
      <c r="Q30" s="47">
        <v>88198</v>
      </c>
      <c r="R30" s="48">
        <v>-27.523299848069101</v>
      </c>
      <c r="S30" s="47">
        <v>12.2204601536223</v>
      </c>
      <c r="T30" s="47">
        <v>12.7882229347604</v>
      </c>
      <c r="U30" s="49">
        <v>-4.6460016562453497</v>
      </c>
    </row>
    <row r="31" spans="1:21" ht="12" thickBot="1">
      <c r="A31" s="71"/>
      <c r="B31" s="60" t="s">
        <v>29</v>
      </c>
      <c r="C31" s="61"/>
      <c r="D31" s="47">
        <v>764036.02969999996</v>
      </c>
      <c r="E31" s="47">
        <v>1007238</v>
      </c>
      <c r="F31" s="48">
        <v>75.854567609641407</v>
      </c>
      <c r="G31" s="47">
        <v>1035445.41</v>
      </c>
      <c r="H31" s="48">
        <v>-26.211848319459001</v>
      </c>
      <c r="I31" s="47">
        <v>35188.213100000001</v>
      </c>
      <c r="J31" s="48">
        <v>4.6055698595544898</v>
      </c>
      <c r="K31" s="47">
        <v>42748.930099999998</v>
      </c>
      <c r="L31" s="48">
        <v>4.1285546960896804</v>
      </c>
      <c r="M31" s="48">
        <v>-0.17686330353329699</v>
      </c>
      <c r="N31" s="47">
        <v>4563531.0959000001</v>
      </c>
      <c r="O31" s="47">
        <v>294630083.49650002</v>
      </c>
      <c r="P31" s="47">
        <v>31644</v>
      </c>
      <c r="Q31" s="47">
        <v>46140</v>
      </c>
      <c r="R31" s="48">
        <v>-31.417425227568302</v>
      </c>
      <c r="S31" s="47">
        <v>24.1447361174314</v>
      </c>
      <c r="T31" s="47">
        <v>26.3113352687473</v>
      </c>
      <c r="U31" s="49">
        <v>-8.9733809505239499</v>
      </c>
    </row>
    <row r="32" spans="1:21" ht="12" thickBot="1">
      <c r="A32" s="71"/>
      <c r="B32" s="60" t="s">
        <v>30</v>
      </c>
      <c r="C32" s="61"/>
      <c r="D32" s="47">
        <v>113314.4213</v>
      </c>
      <c r="E32" s="47">
        <v>122940</v>
      </c>
      <c r="F32" s="48">
        <v>92.170506995282196</v>
      </c>
      <c r="G32" s="47">
        <v>139589.18580000001</v>
      </c>
      <c r="H32" s="48">
        <v>-18.822922670847799</v>
      </c>
      <c r="I32" s="47">
        <v>29710.934000000001</v>
      </c>
      <c r="J32" s="48">
        <v>26.2199053387391</v>
      </c>
      <c r="K32" s="47">
        <v>-187860.8481</v>
      </c>
      <c r="L32" s="48">
        <v>-134.581233512718</v>
      </c>
      <c r="M32" s="48">
        <v>-1.1581539437327799</v>
      </c>
      <c r="N32" s="47">
        <v>565724.75230000005</v>
      </c>
      <c r="O32" s="47">
        <v>43943090.575400002</v>
      </c>
      <c r="P32" s="47">
        <v>24832</v>
      </c>
      <c r="Q32" s="47">
        <v>32794</v>
      </c>
      <c r="R32" s="48">
        <v>-24.2788314935659</v>
      </c>
      <c r="S32" s="47">
        <v>4.56324183714562</v>
      </c>
      <c r="T32" s="47">
        <v>4.8694503994633198</v>
      </c>
      <c r="U32" s="49">
        <v>-6.7103294816659798</v>
      </c>
    </row>
    <row r="33" spans="1:21" ht="12" thickBot="1">
      <c r="A33" s="71"/>
      <c r="B33" s="60" t="s">
        <v>31</v>
      </c>
      <c r="C33" s="61"/>
      <c r="D33" s="47">
        <v>48.376300000000001</v>
      </c>
      <c r="E33" s="50"/>
      <c r="F33" s="50"/>
      <c r="G33" s="47">
        <v>160.58009999999999</v>
      </c>
      <c r="H33" s="48">
        <v>-69.874037941189499</v>
      </c>
      <c r="I33" s="47">
        <v>10.8264</v>
      </c>
      <c r="J33" s="48">
        <v>22.379553624398699</v>
      </c>
      <c r="K33" s="47">
        <v>30.726199999999999</v>
      </c>
      <c r="L33" s="48">
        <v>19.1345004767091</v>
      </c>
      <c r="M33" s="48">
        <v>-0.64764923745858605</v>
      </c>
      <c r="N33" s="47">
        <v>155.09739999999999</v>
      </c>
      <c r="O33" s="47">
        <v>29448.321800000002</v>
      </c>
      <c r="P33" s="47">
        <v>10</v>
      </c>
      <c r="Q33" s="47">
        <v>9</v>
      </c>
      <c r="R33" s="48">
        <v>11.1111111111111</v>
      </c>
      <c r="S33" s="47">
        <v>4.8376299999999999</v>
      </c>
      <c r="T33" s="47">
        <v>4.4634666666666698</v>
      </c>
      <c r="U33" s="49">
        <v>7.7344346990847503</v>
      </c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25.9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160249.00640000001</v>
      </c>
      <c r="E35" s="47">
        <v>156816</v>
      </c>
      <c r="F35" s="48">
        <v>102.18919395979999</v>
      </c>
      <c r="G35" s="47">
        <v>195004.4479</v>
      </c>
      <c r="H35" s="48">
        <v>-17.822896797627401</v>
      </c>
      <c r="I35" s="47">
        <v>17622.049200000001</v>
      </c>
      <c r="J35" s="48">
        <v>10.996666747507501</v>
      </c>
      <c r="K35" s="47">
        <v>37601.297299999998</v>
      </c>
      <c r="L35" s="48">
        <v>19.282276740314298</v>
      </c>
      <c r="M35" s="48">
        <v>-0.53134464857945196</v>
      </c>
      <c r="N35" s="47">
        <v>861745.25749999995</v>
      </c>
      <c r="O35" s="47">
        <v>47051507.304399997</v>
      </c>
      <c r="P35" s="47">
        <v>12658</v>
      </c>
      <c r="Q35" s="47">
        <v>17237</v>
      </c>
      <c r="R35" s="48">
        <v>-26.5649474966642</v>
      </c>
      <c r="S35" s="47">
        <v>12.6598993837889</v>
      </c>
      <c r="T35" s="47">
        <v>12.977118680744899</v>
      </c>
      <c r="U35" s="49">
        <v>-2.5057015647549599</v>
      </c>
    </row>
    <row r="36" spans="1:21" ht="12" thickBot="1">
      <c r="A36" s="71"/>
      <c r="B36" s="60" t="s">
        <v>37</v>
      </c>
      <c r="C36" s="61"/>
      <c r="D36" s="50"/>
      <c r="E36" s="47">
        <v>445933</v>
      </c>
      <c r="F36" s="50"/>
      <c r="G36" s="47">
        <v>32589.95</v>
      </c>
      <c r="H36" s="50"/>
      <c r="I36" s="50"/>
      <c r="J36" s="50"/>
      <c r="K36" s="47">
        <v>1342.3932</v>
      </c>
      <c r="L36" s="48">
        <v>4.1190403790125503</v>
      </c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146628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0" t="s">
        <v>39</v>
      </c>
      <c r="C38" s="61"/>
      <c r="D38" s="50"/>
      <c r="E38" s="47">
        <v>161211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230670.51240000001</v>
      </c>
      <c r="E39" s="47">
        <v>345064</v>
      </c>
      <c r="F39" s="48">
        <v>66.848617184058597</v>
      </c>
      <c r="G39" s="47">
        <v>394086.07500000001</v>
      </c>
      <c r="H39" s="48">
        <v>-41.466972056802597</v>
      </c>
      <c r="I39" s="47">
        <v>10962.134</v>
      </c>
      <c r="J39" s="48">
        <v>4.7522909998096496</v>
      </c>
      <c r="K39" s="47">
        <v>23092.1198</v>
      </c>
      <c r="L39" s="48">
        <v>5.8596639833061896</v>
      </c>
      <c r="M39" s="48">
        <v>-0.52528680368270098</v>
      </c>
      <c r="N39" s="47">
        <v>1146311.1952</v>
      </c>
      <c r="O39" s="47">
        <v>113868609.26880001</v>
      </c>
      <c r="P39" s="47">
        <v>388</v>
      </c>
      <c r="Q39" s="47">
        <v>503</v>
      </c>
      <c r="R39" s="48">
        <v>-22.862823061630198</v>
      </c>
      <c r="S39" s="47">
        <v>594.51162989690704</v>
      </c>
      <c r="T39" s="47">
        <v>653.00334592445301</v>
      </c>
      <c r="U39" s="49">
        <v>-9.8386159472925705</v>
      </c>
    </row>
    <row r="40" spans="1:21" ht="12" thickBot="1">
      <c r="A40" s="71"/>
      <c r="B40" s="60" t="s">
        <v>34</v>
      </c>
      <c r="C40" s="61"/>
      <c r="D40" s="47">
        <v>340929.25099999999</v>
      </c>
      <c r="E40" s="47">
        <v>359826</v>
      </c>
      <c r="F40" s="48">
        <v>94.748364765192093</v>
      </c>
      <c r="G40" s="47">
        <v>411073.51899999997</v>
      </c>
      <c r="H40" s="48">
        <v>-17.0636795507132</v>
      </c>
      <c r="I40" s="47">
        <v>25594.785199999998</v>
      </c>
      <c r="J40" s="48">
        <v>7.5073597014414002</v>
      </c>
      <c r="K40" s="47">
        <v>38646.234199999999</v>
      </c>
      <c r="L40" s="48">
        <v>9.4012950029019002</v>
      </c>
      <c r="M40" s="48">
        <v>-0.33771593197041699</v>
      </c>
      <c r="N40" s="47">
        <v>1849472.3729000001</v>
      </c>
      <c r="O40" s="47">
        <v>153277079.32190001</v>
      </c>
      <c r="P40" s="47">
        <v>1925</v>
      </c>
      <c r="Q40" s="47">
        <v>2751</v>
      </c>
      <c r="R40" s="48">
        <v>-30.025445292620901</v>
      </c>
      <c r="S40" s="47">
        <v>177.10610441558401</v>
      </c>
      <c r="T40" s="47">
        <v>198.82629109414799</v>
      </c>
      <c r="U40" s="49">
        <v>-12.263940167525901</v>
      </c>
    </row>
    <row r="41" spans="1:21" ht="12" thickBot="1">
      <c r="A41" s="71"/>
      <c r="B41" s="60" t="s">
        <v>40</v>
      </c>
      <c r="C41" s="61"/>
      <c r="D41" s="50"/>
      <c r="E41" s="47">
        <v>183439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56534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21631.892899999999</v>
      </c>
      <c r="E43" s="53"/>
      <c r="F43" s="53"/>
      <c r="G43" s="52">
        <v>31826.65</v>
      </c>
      <c r="H43" s="54">
        <v>-32.0321400461563</v>
      </c>
      <c r="I43" s="52">
        <v>2961.1694000000002</v>
      </c>
      <c r="J43" s="54">
        <v>13.6889056065916</v>
      </c>
      <c r="K43" s="52">
        <v>2941.9243000000001</v>
      </c>
      <c r="L43" s="54">
        <v>9.2435876851632202</v>
      </c>
      <c r="M43" s="54">
        <v>6.5416707017240004E-3</v>
      </c>
      <c r="N43" s="52">
        <v>136249.758</v>
      </c>
      <c r="O43" s="52">
        <v>15261690.457900001</v>
      </c>
      <c r="P43" s="52">
        <v>33</v>
      </c>
      <c r="Q43" s="52">
        <v>51</v>
      </c>
      <c r="R43" s="54">
        <v>-35.294117647058798</v>
      </c>
      <c r="S43" s="52">
        <v>655.51190606060595</v>
      </c>
      <c r="T43" s="52">
        <v>551.81065686274496</v>
      </c>
      <c r="U43" s="55">
        <v>15.819887974433399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6:C26"/>
    <mergeCell ref="B27:C27"/>
    <mergeCell ref="B28:C28"/>
    <mergeCell ref="B29:C29"/>
    <mergeCell ref="B25:C25"/>
    <mergeCell ref="B30:C30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44581</v>
      </c>
      <c r="D2" s="32">
        <v>511712.93020940199</v>
      </c>
      <c r="E2" s="32">
        <v>389979.88566068403</v>
      </c>
      <c r="F2" s="32">
        <v>121733.044548718</v>
      </c>
      <c r="G2" s="32">
        <v>389979.88566068403</v>
      </c>
      <c r="H2" s="32">
        <v>0.237893235371056</v>
      </c>
    </row>
    <row r="3" spans="1:8" ht="14.25">
      <c r="A3" s="32">
        <v>2</v>
      </c>
      <c r="B3" s="33">
        <v>13</v>
      </c>
      <c r="C3" s="32">
        <v>8309.3220000000001</v>
      </c>
      <c r="D3" s="32">
        <v>62268.637264359699</v>
      </c>
      <c r="E3" s="32">
        <v>47655.149602284197</v>
      </c>
      <c r="F3" s="32">
        <v>14613.4876620755</v>
      </c>
      <c r="G3" s="32">
        <v>47655.149602284197</v>
      </c>
      <c r="H3" s="32">
        <v>0.234684558777709</v>
      </c>
    </row>
    <row r="4" spans="1:8" ht="14.25">
      <c r="A4" s="32">
        <v>3</v>
      </c>
      <c r="B4" s="33">
        <v>14</v>
      </c>
      <c r="C4" s="32">
        <v>98232</v>
      </c>
      <c r="D4" s="32">
        <v>94565.634699999995</v>
      </c>
      <c r="E4" s="32">
        <v>70480.158257264993</v>
      </c>
      <c r="F4" s="32">
        <v>24085.476442734998</v>
      </c>
      <c r="G4" s="32">
        <v>70480.158257264993</v>
      </c>
      <c r="H4" s="32">
        <v>0.25469586831562901</v>
      </c>
    </row>
    <row r="5" spans="1:8" ht="14.25">
      <c r="A5" s="32">
        <v>4</v>
      </c>
      <c r="B5" s="33">
        <v>15</v>
      </c>
      <c r="C5" s="32">
        <v>2765</v>
      </c>
      <c r="D5" s="32">
        <v>42929.304705982897</v>
      </c>
      <c r="E5" s="32">
        <v>33238.0808666667</v>
      </c>
      <c r="F5" s="32">
        <v>9691.2238393162406</v>
      </c>
      <c r="G5" s="32">
        <v>33238.0808666667</v>
      </c>
      <c r="H5" s="32">
        <v>0.22574844632798399</v>
      </c>
    </row>
    <row r="6" spans="1:8" ht="14.25">
      <c r="A6" s="32">
        <v>5</v>
      </c>
      <c r="B6" s="33">
        <v>16</v>
      </c>
      <c r="C6" s="32">
        <v>2143</v>
      </c>
      <c r="D6" s="32">
        <v>174008.34573760699</v>
      </c>
      <c r="E6" s="32">
        <v>173141.98087692299</v>
      </c>
      <c r="F6" s="32">
        <v>866.36486068376098</v>
      </c>
      <c r="G6" s="32">
        <v>173141.98087692299</v>
      </c>
      <c r="H6" s="32">
        <v>4.9788695881873499E-3</v>
      </c>
    </row>
    <row r="7" spans="1:8" ht="14.25">
      <c r="A7" s="32">
        <v>6</v>
      </c>
      <c r="B7" s="33">
        <v>17</v>
      </c>
      <c r="C7" s="32">
        <v>14795</v>
      </c>
      <c r="D7" s="32">
        <v>280138.75652734999</v>
      </c>
      <c r="E7" s="32">
        <v>209626.08595555599</v>
      </c>
      <c r="F7" s="32">
        <v>70512.670571794893</v>
      </c>
      <c r="G7" s="32">
        <v>209626.08595555599</v>
      </c>
      <c r="H7" s="32">
        <v>0.25170623103308698</v>
      </c>
    </row>
    <row r="8" spans="1:8" ht="14.25">
      <c r="A8" s="32">
        <v>7</v>
      </c>
      <c r="B8" s="33">
        <v>18</v>
      </c>
      <c r="C8" s="32">
        <v>17227</v>
      </c>
      <c r="D8" s="32">
        <v>134872.11434700899</v>
      </c>
      <c r="E8" s="32">
        <v>107365.542788889</v>
      </c>
      <c r="F8" s="32">
        <v>27506.5715581197</v>
      </c>
      <c r="G8" s="32">
        <v>107365.542788889</v>
      </c>
      <c r="H8" s="32">
        <v>0.20394557979085901</v>
      </c>
    </row>
    <row r="9" spans="1:8" ht="14.25">
      <c r="A9" s="32">
        <v>8</v>
      </c>
      <c r="B9" s="33">
        <v>19</v>
      </c>
      <c r="C9" s="32">
        <v>19426</v>
      </c>
      <c r="D9" s="32">
        <v>99756.382417094006</v>
      </c>
      <c r="E9" s="32">
        <v>76490.603983760695</v>
      </c>
      <c r="F9" s="32">
        <v>23265.7784333333</v>
      </c>
      <c r="G9" s="32">
        <v>76490.603983760695</v>
      </c>
      <c r="H9" s="32">
        <v>0.23322596378902499</v>
      </c>
    </row>
    <row r="10" spans="1:8" ht="14.25">
      <c r="A10" s="32">
        <v>9</v>
      </c>
      <c r="B10" s="33">
        <v>21</v>
      </c>
      <c r="C10" s="32">
        <v>132553</v>
      </c>
      <c r="D10" s="32">
        <v>568756.44059999997</v>
      </c>
      <c r="E10" s="32">
        <v>536027.28639999998</v>
      </c>
      <c r="F10" s="32">
        <v>32729.154200000001</v>
      </c>
      <c r="G10" s="32">
        <v>536027.28639999998</v>
      </c>
      <c r="H10" s="32">
        <v>5.7545113977914598E-2</v>
      </c>
    </row>
    <row r="11" spans="1:8" ht="14.25">
      <c r="A11" s="32">
        <v>10</v>
      </c>
      <c r="B11" s="33">
        <v>22</v>
      </c>
      <c r="C11" s="32">
        <v>26284</v>
      </c>
      <c r="D11" s="32">
        <v>367077.63187265</v>
      </c>
      <c r="E11" s="32">
        <v>342056.022370085</v>
      </c>
      <c r="F11" s="32">
        <v>25021.609502564101</v>
      </c>
      <c r="G11" s="32">
        <v>342056.022370085</v>
      </c>
      <c r="H11" s="32">
        <v>6.8164353613474504E-2</v>
      </c>
    </row>
    <row r="12" spans="1:8" ht="14.25">
      <c r="A12" s="32">
        <v>11</v>
      </c>
      <c r="B12" s="33">
        <v>23</v>
      </c>
      <c r="C12" s="32">
        <v>149016.101</v>
      </c>
      <c r="D12" s="32">
        <v>1242798.1272410301</v>
      </c>
      <c r="E12" s="32">
        <v>1054760.5608230799</v>
      </c>
      <c r="F12" s="32">
        <v>188037.56641794901</v>
      </c>
      <c r="G12" s="32">
        <v>1054760.5608230799</v>
      </c>
      <c r="H12" s="32">
        <v>0.15130177805737999</v>
      </c>
    </row>
    <row r="13" spans="1:8" ht="14.25">
      <c r="A13" s="32">
        <v>12</v>
      </c>
      <c r="B13" s="33">
        <v>24</v>
      </c>
      <c r="C13" s="32">
        <v>20831.124</v>
      </c>
      <c r="D13" s="32">
        <v>505680.98744700901</v>
      </c>
      <c r="E13" s="32">
        <v>442260.978823932</v>
      </c>
      <c r="F13" s="32">
        <v>63420.008623076901</v>
      </c>
      <c r="G13" s="32">
        <v>442260.978823932</v>
      </c>
      <c r="H13" s="32">
        <v>0.12541505454508101</v>
      </c>
    </row>
    <row r="14" spans="1:8" ht="14.25">
      <c r="A14" s="32">
        <v>13</v>
      </c>
      <c r="B14" s="33">
        <v>25</v>
      </c>
      <c r="C14" s="32">
        <v>68560</v>
      </c>
      <c r="D14" s="32">
        <v>860305.97770000005</v>
      </c>
      <c r="E14" s="32">
        <v>842070.94640000002</v>
      </c>
      <c r="F14" s="32">
        <v>18235.031299999999</v>
      </c>
      <c r="G14" s="32">
        <v>842070.94640000002</v>
      </c>
      <c r="H14" s="32">
        <v>2.1195983490374899E-2</v>
      </c>
    </row>
    <row r="15" spans="1:8" ht="14.25">
      <c r="A15" s="32">
        <v>14</v>
      </c>
      <c r="B15" s="33">
        <v>26</v>
      </c>
      <c r="C15" s="32">
        <v>68392</v>
      </c>
      <c r="D15" s="32">
        <v>305620.42302906001</v>
      </c>
      <c r="E15" s="32">
        <v>268389.209171795</v>
      </c>
      <c r="F15" s="32">
        <v>37231.213857265</v>
      </c>
      <c r="G15" s="32">
        <v>268389.209171795</v>
      </c>
      <c r="H15" s="32">
        <v>0.121821747016314</v>
      </c>
    </row>
    <row r="16" spans="1:8" ht="14.25">
      <c r="A16" s="32">
        <v>15</v>
      </c>
      <c r="B16" s="33">
        <v>27</v>
      </c>
      <c r="C16" s="32">
        <v>129468.91800000001</v>
      </c>
      <c r="D16" s="32">
        <v>803328.57949734502</v>
      </c>
      <c r="E16" s="32">
        <v>698556.10453274299</v>
      </c>
      <c r="F16" s="32">
        <v>104772.47496460201</v>
      </c>
      <c r="G16" s="32">
        <v>698556.10453274299</v>
      </c>
      <c r="H16" s="32">
        <v>0.130422939801494</v>
      </c>
    </row>
    <row r="17" spans="1:8" ht="14.25">
      <c r="A17" s="32">
        <v>16</v>
      </c>
      <c r="B17" s="33">
        <v>29</v>
      </c>
      <c r="C17" s="32">
        <v>174807</v>
      </c>
      <c r="D17" s="32">
        <v>2073317.6335982899</v>
      </c>
      <c r="E17" s="32">
        <v>1880188.28801538</v>
      </c>
      <c r="F17" s="32">
        <v>193129.34558290601</v>
      </c>
      <c r="G17" s="32">
        <v>1880188.28801538</v>
      </c>
      <c r="H17" s="32">
        <v>9.3149907401175902E-2</v>
      </c>
    </row>
    <row r="18" spans="1:8" ht="14.25">
      <c r="A18" s="32">
        <v>17</v>
      </c>
      <c r="B18" s="33">
        <v>31</v>
      </c>
      <c r="C18" s="32">
        <v>32332.309000000001</v>
      </c>
      <c r="D18" s="32">
        <v>231069.972708335</v>
      </c>
      <c r="E18" s="32">
        <v>206028.31952488399</v>
      </c>
      <c r="F18" s="32">
        <v>25041.653183450799</v>
      </c>
      <c r="G18" s="32">
        <v>206028.31952488399</v>
      </c>
      <c r="H18" s="32">
        <v>0.108372597659235</v>
      </c>
    </row>
    <row r="19" spans="1:8" ht="14.25">
      <c r="A19" s="32">
        <v>18</v>
      </c>
      <c r="B19" s="33">
        <v>32</v>
      </c>
      <c r="C19" s="32">
        <v>12080.099</v>
      </c>
      <c r="D19" s="32">
        <v>199689.376925338</v>
      </c>
      <c r="E19" s="32">
        <v>178531.129633281</v>
      </c>
      <c r="F19" s="32">
        <v>21158.247292057102</v>
      </c>
      <c r="G19" s="32">
        <v>178531.129633281</v>
      </c>
      <c r="H19" s="32">
        <v>0.105955798039111</v>
      </c>
    </row>
    <row r="20" spans="1:8" ht="14.25">
      <c r="A20" s="32">
        <v>19</v>
      </c>
      <c r="B20" s="33">
        <v>33</v>
      </c>
      <c r="C20" s="32">
        <v>33264.474999999999</v>
      </c>
      <c r="D20" s="32">
        <v>395204.57708441903</v>
      </c>
      <c r="E20" s="32">
        <v>310684.39657517499</v>
      </c>
      <c r="F20" s="32">
        <v>84520.180509243495</v>
      </c>
      <c r="G20" s="32">
        <v>310684.39657517499</v>
      </c>
      <c r="H20" s="32">
        <v>0.21386437660409299</v>
      </c>
    </row>
    <row r="21" spans="1:8" ht="14.25">
      <c r="A21" s="32">
        <v>20</v>
      </c>
      <c r="B21" s="33">
        <v>34</v>
      </c>
      <c r="C21" s="32">
        <v>42928.701000000001</v>
      </c>
      <c r="D21" s="32">
        <v>209262.43993123801</v>
      </c>
      <c r="E21" s="32">
        <v>148071.934252345</v>
      </c>
      <c r="F21" s="32">
        <v>61190.505678892703</v>
      </c>
      <c r="G21" s="32">
        <v>148071.934252345</v>
      </c>
      <c r="H21" s="32">
        <v>0.29241036135772602</v>
      </c>
    </row>
    <row r="22" spans="1:8" ht="14.25">
      <c r="A22" s="32">
        <v>21</v>
      </c>
      <c r="B22" s="33">
        <v>35</v>
      </c>
      <c r="C22" s="32">
        <v>31023.832999999999</v>
      </c>
      <c r="D22" s="32">
        <v>782867.267510665</v>
      </c>
      <c r="E22" s="32">
        <v>736987.57679999003</v>
      </c>
      <c r="F22" s="32">
        <v>45879.690710674899</v>
      </c>
      <c r="G22" s="32">
        <v>736987.57679999003</v>
      </c>
      <c r="H22" s="32">
        <v>5.8604686406881698E-2</v>
      </c>
    </row>
    <row r="23" spans="1:8" ht="14.25">
      <c r="A23" s="32">
        <v>22</v>
      </c>
      <c r="B23" s="33">
        <v>36</v>
      </c>
      <c r="C23" s="32">
        <v>92675.138000000006</v>
      </c>
      <c r="D23" s="32">
        <v>494264.154570796</v>
      </c>
      <c r="E23" s="32">
        <v>423528.74032070203</v>
      </c>
      <c r="F23" s="32">
        <v>70735.414250094895</v>
      </c>
      <c r="G23" s="32">
        <v>423528.74032070203</v>
      </c>
      <c r="H23" s="32">
        <v>0.14311257168045999</v>
      </c>
    </row>
    <row r="24" spans="1:8" ht="14.25">
      <c r="A24" s="32">
        <v>23</v>
      </c>
      <c r="B24" s="33">
        <v>37</v>
      </c>
      <c r="C24" s="32">
        <v>114169.102</v>
      </c>
      <c r="D24" s="32">
        <v>781168.49975752202</v>
      </c>
      <c r="E24" s="32">
        <v>668891.456565417</v>
      </c>
      <c r="F24" s="32">
        <v>112277.04319210599</v>
      </c>
      <c r="G24" s="32">
        <v>668891.456565417</v>
      </c>
      <c r="H24" s="32">
        <v>0.14372960920333699</v>
      </c>
    </row>
    <row r="25" spans="1:8" ht="14.25">
      <c r="A25" s="32">
        <v>24</v>
      </c>
      <c r="B25" s="33">
        <v>38</v>
      </c>
      <c r="C25" s="32">
        <v>162962.84299999999</v>
      </c>
      <c r="D25" s="32">
        <v>764036.06027256604</v>
      </c>
      <c r="E25" s="32">
        <v>728847.82010530995</v>
      </c>
      <c r="F25" s="32">
        <v>35188.240167256597</v>
      </c>
      <c r="G25" s="32">
        <v>728847.82010530995</v>
      </c>
      <c r="H25" s="32">
        <v>4.6055732179320699E-2</v>
      </c>
    </row>
    <row r="26" spans="1:8" ht="14.25">
      <c r="A26" s="32">
        <v>25</v>
      </c>
      <c r="B26" s="33">
        <v>39</v>
      </c>
      <c r="C26" s="32">
        <v>79522.81</v>
      </c>
      <c r="D26" s="32">
        <v>113314.33839111299</v>
      </c>
      <c r="E26" s="32">
        <v>83603.494134004504</v>
      </c>
      <c r="F26" s="32">
        <v>29710.8442571081</v>
      </c>
      <c r="G26" s="32">
        <v>83603.494134004504</v>
      </c>
      <c r="H26" s="32">
        <v>0.26219845324921698</v>
      </c>
    </row>
    <row r="27" spans="1:8" ht="14.25">
      <c r="A27" s="32">
        <v>26</v>
      </c>
      <c r="B27" s="33">
        <v>40</v>
      </c>
      <c r="C27" s="32">
        <v>11.35</v>
      </c>
      <c r="D27" s="32">
        <v>48.376199999999997</v>
      </c>
      <c r="E27" s="32">
        <v>37.549900000000001</v>
      </c>
      <c r="F27" s="32">
        <v>10.8263</v>
      </c>
      <c r="G27" s="32">
        <v>37.549900000000001</v>
      </c>
      <c r="H27" s="32">
        <v>0.22379393172675799</v>
      </c>
    </row>
    <row r="28" spans="1:8" ht="14.25">
      <c r="A28" s="32">
        <v>27</v>
      </c>
      <c r="B28" s="33">
        <v>42</v>
      </c>
      <c r="C28" s="32">
        <v>10342.215</v>
      </c>
      <c r="D28" s="32">
        <v>160249.00599999999</v>
      </c>
      <c r="E28" s="32">
        <v>142626.95920000001</v>
      </c>
      <c r="F28" s="32">
        <v>17622.0468</v>
      </c>
      <c r="G28" s="32">
        <v>142626.95920000001</v>
      </c>
      <c r="H28" s="32">
        <v>0.109966652772873</v>
      </c>
    </row>
    <row r="29" spans="1:8" ht="14.25">
      <c r="A29" s="32">
        <v>28</v>
      </c>
      <c r="B29" s="33">
        <v>75</v>
      </c>
      <c r="C29" s="32">
        <v>402</v>
      </c>
      <c r="D29" s="32">
        <v>230670.51282051299</v>
      </c>
      <c r="E29" s="32">
        <v>219708.37777777799</v>
      </c>
      <c r="F29" s="32">
        <v>10962.135042735001</v>
      </c>
      <c r="G29" s="32">
        <v>219708.37777777799</v>
      </c>
      <c r="H29" s="32">
        <v>4.75229144319144E-2</v>
      </c>
    </row>
    <row r="30" spans="1:8" ht="14.25">
      <c r="A30" s="32">
        <v>29</v>
      </c>
      <c r="B30" s="33">
        <v>76</v>
      </c>
      <c r="C30" s="32">
        <v>2022</v>
      </c>
      <c r="D30" s="32">
        <v>340929.24589401699</v>
      </c>
      <c r="E30" s="32">
        <v>315334.46839059802</v>
      </c>
      <c r="F30" s="32">
        <v>25594.777503418802</v>
      </c>
      <c r="G30" s="32">
        <v>315334.46839059802</v>
      </c>
      <c r="H30" s="32">
        <v>7.50735755634626E-2</v>
      </c>
    </row>
    <row r="31" spans="1:8" ht="14.25">
      <c r="A31" s="32">
        <v>30</v>
      </c>
      <c r="B31" s="33">
        <v>99</v>
      </c>
      <c r="C31" s="32">
        <v>40</v>
      </c>
      <c r="D31" s="32">
        <v>21631.893048937302</v>
      </c>
      <c r="E31" s="32">
        <v>18670.723757658299</v>
      </c>
      <c r="F31" s="32">
        <v>2961.1692912790299</v>
      </c>
      <c r="G31" s="32">
        <v>18670.723757658299</v>
      </c>
      <c r="H31" s="32">
        <v>0.13688905009746699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BBG</cp:lastModifiedBy>
  <dcterms:created xsi:type="dcterms:W3CDTF">2013-06-21T00:28:37Z</dcterms:created>
  <dcterms:modified xsi:type="dcterms:W3CDTF">2013-11-05T00:21:56Z</dcterms:modified>
</cp:coreProperties>
</file>