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<sst xmlns="http://schemas.openxmlformats.org/spreadsheetml/2006/main" count="114" uniqueCount="107">
  <si>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</si>
  <si>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</si>
  <si>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</si>
  <si>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</si>
  <si>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</si>
  <si>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</si>
  <si>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</si>
  <si>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</si>
  <si>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</si>
  <si>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</si>
  <si>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</si>
  <si>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</si>
  <si>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</si>
  <si>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</si>
  <si>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</si>
  <si>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</si>
  <si>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</si>
  <si>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</si>
  <si>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</si>
  <si>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</si>
  <si>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</si>
  <si>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</si>
  <si>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</si>
  <si>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</si>
  <si>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</si>
  <si>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</si>
  <si>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</si>
  <si>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</si>
  <si>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</si>
  <si>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</si>
  <si>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</si>
  <si>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</si>
  <si>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</si>
  <si>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</si>
  <si>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</si>
  <si>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</si>
  <si>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</si>
  <si>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</si>
  <si>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</si>
  <si>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</si>
  <si>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</si>
  <si>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</si>
  <si>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</si>
  <si>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</si>
  <si>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</si>
  <si>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</si>
  <si>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</si>
  <si>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</si>
  <si>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</si>
  <si>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</si>
  <si>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</si>
  <si>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</si>
  <si>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</si>
  <si>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</si>
  <si>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</si>
  <si>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</si>
  <si>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</si>
  <si>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</si>
  <si>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</si>
  <si>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</si>
  <si>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</si>
  <si>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</si>
  <si>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</si>
  <si>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</si>
  <si>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</si>
  <si>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</si>
  <si>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</si>
  <si>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</si>
  <si>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</si>
  <si>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</si>
  <si>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</si>
  <si>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12-</t>
    </r>
    <r>
      <rPr>
        <sz val="8"/>
        <color rgb="FF000000"/>
        <rFont val="宋体"/>
        <family val="3"/>
        <charset val="134"/>
      </rPr>
      <t>家庭用品</t>
    </r>
  </si>
  <si>
    <r>
      <t>13-</t>
    </r>
    <r>
      <rPr>
        <sz val="8"/>
        <color rgb="FF000000"/>
        <rFont val="宋体"/>
        <family val="3"/>
        <charset val="134"/>
      </rPr>
      <t>学习、文化用品</t>
    </r>
  </si>
  <si>
    <r>
      <t>14-</t>
    </r>
    <r>
      <rPr>
        <sz val="8"/>
        <color rgb="FF000000"/>
        <rFont val="宋体"/>
        <family val="3"/>
        <charset val="134"/>
      </rPr>
      <t>休闲用品</t>
    </r>
  </si>
  <si>
    <r>
      <t>15-DIY</t>
    </r>
    <r>
      <rPr>
        <sz val="8"/>
        <color rgb="FF000000"/>
        <rFont val="宋体"/>
        <family val="3"/>
        <charset val="134"/>
      </rPr>
      <t>课</t>
    </r>
  </si>
  <si>
    <r>
      <t>16-</t>
    </r>
    <r>
      <rPr>
        <sz val="8"/>
        <color rgb="FF000000"/>
        <rFont val="宋体"/>
        <family val="3"/>
        <charset val="134"/>
      </rPr>
      <t>床上用品</t>
    </r>
  </si>
  <si>
    <r>
      <t>17-</t>
    </r>
    <r>
      <rPr>
        <sz val="8"/>
        <color rgb="FF000000"/>
        <rFont val="宋体"/>
        <family val="3"/>
        <charset val="134"/>
      </rPr>
      <t>纺织</t>
    </r>
  </si>
  <si>
    <r>
      <t>18-</t>
    </r>
    <r>
      <rPr>
        <sz val="8"/>
        <color rgb="FF000000"/>
        <rFont val="宋体"/>
        <family val="3"/>
        <charset val="134"/>
      </rPr>
      <t>服饰</t>
    </r>
  </si>
  <si>
    <r>
      <t>19-</t>
    </r>
    <r>
      <rPr>
        <sz val="8"/>
        <color rgb="FF000000"/>
        <rFont val="宋体"/>
        <family val="3"/>
        <charset val="134"/>
      </rPr>
      <t>鞋类</t>
    </r>
  </si>
  <si>
    <r>
      <t>21-</t>
    </r>
    <r>
      <rPr>
        <sz val="8"/>
        <color rgb="FF000000"/>
        <rFont val="宋体"/>
        <family val="3"/>
        <charset val="134"/>
      </rPr>
      <t>饮料</t>
    </r>
  </si>
  <si>
    <r>
      <t>22-</t>
    </r>
    <r>
      <rPr>
        <sz val="8"/>
        <color rgb="FF000000"/>
        <rFont val="宋体"/>
        <family val="3"/>
        <charset val="134"/>
      </rPr>
      <t>烟酒</t>
    </r>
  </si>
  <si>
    <r>
      <t>23-</t>
    </r>
    <r>
      <rPr>
        <sz val="8"/>
        <color rgb="FF000000"/>
        <rFont val="宋体"/>
        <family val="3"/>
        <charset val="134"/>
      </rPr>
      <t>休闲食品</t>
    </r>
  </si>
  <si>
    <r>
      <t>24-</t>
    </r>
    <r>
      <rPr>
        <sz val="8"/>
        <color rgb="FF000000"/>
        <rFont val="宋体"/>
        <family val="3"/>
        <charset val="134"/>
      </rPr>
      <t>冲调饮品</t>
    </r>
  </si>
  <si>
    <r>
      <t>25-</t>
    </r>
    <r>
      <rPr>
        <sz val="8"/>
        <color rgb="FF000000"/>
        <rFont val="宋体"/>
        <family val="3"/>
        <charset val="134"/>
      </rPr>
      <t>粮油</t>
    </r>
  </si>
  <si>
    <r>
      <t>26-</t>
    </r>
    <r>
      <rPr>
        <sz val="8"/>
        <color rgb="FF000000"/>
        <rFont val="宋体"/>
        <family val="3"/>
        <charset val="134"/>
      </rPr>
      <t>南北罐头</t>
    </r>
  </si>
  <si>
    <r>
      <t>27-</t>
    </r>
    <r>
      <rPr>
        <sz val="8"/>
        <color rgb="FF000000"/>
        <rFont val="宋体"/>
        <family val="3"/>
        <charset val="134"/>
      </rPr>
      <t>冷冻冷藏</t>
    </r>
  </si>
  <si>
    <r>
      <t>29-</t>
    </r>
    <r>
      <rPr>
        <sz val="8"/>
        <color rgb="FF000000"/>
        <rFont val="宋体"/>
        <family val="3"/>
        <charset val="134"/>
      </rPr>
      <t>日化</t>
    </r>
  </si>
  <si>
    <r>
      <t>31-</t>
    </r>
    <r>
      <rPr>
        <sz val="8"/>
        <color rgb="FF000000"/>
        <rFont val="宋体"/>
        <family val="3"/>
        <charset val="134"/>
      </rPr>
      <t>熟食</t>
    </r>
  </si>
  <si>
    <r>
      <t>32-</t>
    </r>
    <r>
      <rPr>
        <sz val="8"/>
        <color rgb="FF000000"/>
        <rFont val="宋体"/>
        <family val="3"/>
        <charset val="134"/>
      </rPr>
      <t>水产</t>
    </r>
  </si>
  <si>
    <r>
      <t>33-</t>
    </r>
    <r>
      <rPr>
        <sz val="8"/>
        <color rgb="FF000000"/>
        <rFont val="宋体"/>
        <family val="3"/>
        <charset val="134"/>
      </rPr>
      <t>干杂</t>
    </r>
  </si>
  <si>
    <r>
      <t>34-</t>
    </r>
    <r>
      <rPr>
        <sz val="8"/>
        <color rgb="FF000000"/>
        <rFont val="宋体"/>
        <family val="3"/>
        <charset val="134"/>
      </rPr>
      <t>面包</t>
    </r>
  </si>
  <si>
    <r>
      <t>35-</t>
    </r>
    <r>
      <rPr>
        <sz val="8"/>
        <color rgb="FF000000"/>
        <rFont val="宋体"/>
        <family val="3"/>
        <charset val="134"/>
      </rPr>
      <t>鲜肉</t>
    </r>
  </si>
  <si>
    <r>
      <t>36-</t>
    </r>
    <r>
      <rPr>
        <sz val="8"/>
        <color rgb="FF000000"/>
        <rFont val="宋体"/>
        <family val="3"/>
        <charset val="134"/>
      </rPr>
      <t>蔬菜</t>
    </r>
  </si>
  <si>
    <r>
      <t>37-</t>
    </r>
    <r>
      <rPr>
        <sz val="8"/>
        <color rgb="FF000000"/>
        <rFont val="宋体"/>
        <family val="3"/>
        <charset val="134"/>
      </rPr>
      <t>水果</t>
    </r>
  </si>
  <si>
    <r>
      <t>38-</t>
    </r>
    <r>
      <rPr>
        <sz val="8"/>
        <color rgb="FF000000"/>
        <rFont val="宋体"/>
        <family val="3"/>
        <charset val="134"/>
      </rPr>
      <t>米蛋</t>
    </r>
  </si>
  <si>
    <r>
      <t>39-</t>
    </r>
    <r>
      <rPr>
        <sz val="8"/>
        <color rgb="FF000000"/>
        <rFont val="宋体"/>
        <family val="3"/>
        <charset val="134"/>
      </rPr>
      <t>面点</t>
    </r>
  </si>
  <si>
    <r>
      <t>40-</t>
    </r>
    <r>
      <rPr>
        <sz val="8"/>
        <color rgb="FF000000"/>
        <rFont val="宋体"/>
        <family val="3"/>
        <charset val="134"/>
      </rPr>
      <t>原材料</t>
    </r>
  </si>
  <si>
    <r>
      <t>41-</t>
    </r>
    <r>
      <rPr>
        <sz val="8"/>
        <color rgb="FF000000"/>
        <rFont val="宋体"/>
        <family val="3"/>
        <charset val="134"/>
      </rPr>
      <t>周转筐</t>
    </r>
  </si>
  <si>
    <r>
      <t>42-</t>
    </r>
    <r>
      <rPr>
        <sz val="8"/>
        <color rgb="FF000000"/>
        <rFont val="宋体"/>
        <family val="3"/>
        <charset val="134"/>
      </rPr>
      <t>冻品</t>
    </r>
  </si>
  <si>
    <r>
      <t>71-</t>
    </r>
    <r>
      <rPr>
        <sz val="8"/>
        <color rgb="FF000000"/>
        <rFont val="宋体"/>
        <family val="3"/>
        <charset val="134"/>
      </rPr>
      <t>黑电</t>
    </r>
  </si>
  <si>
    <r>
      <t>72-</t>
    </r>
    <r>
      <rPr>
        <sz val="8"/>
        <color rgb="FF000000"/>
        <rFont val="宋体"/>
        <family val="3"/>
        <charset val="134"/>
      </rPr>
      <t>空调</t>
    </r>
  </si>
  <si>
    <r>
      <t>73-</t>
    </r>
    <r>
      <rPr>
        <sz val="8"/>
        <color rgb="FF000000"/>
        <rFont val="宋体"/>
        <family val="3"/>
        <charset val="134"/>
      </rPr>
      <t>冰箱</t>
    </r>
  </si>
  <si>
    <r>
      <t>75-</t>
    </r>
    <r>
      <rPr>
        <sz val="8"/>
        <color rgb="FF000000"/>
        <rFont val="宋体"/>
        <family val="3"/>
        <charset val="134"/>
      </rPr>
      <t>手机数码部</t>
    </r>
  </si>
  <si>
    <r>
      <t>76-</t>
    </r>
    <r>
      <rPr>
        <sz val="8"/>
        <color rgb="FF000000"/>
        <rFont val="宋体"/>
        <family val="3"/>
        <charset val="134"/>
      </rPr>
      <t>小家电</t>
    </r>
  </si>
  <si>
    <r>
      <t>77-</t>
    </r>
    <r>
      <rPr>
        <sz val="8"/>
        <color rgb="FF000000"/>
        <rFont val="宋体"/>
        <family val="3"/>
        <charset val="134"/>
      </rPr>
      <t>洗衣机</t>
    </r>
  </si>
  <si>
    <r>
      <t>78-</t>
    </r>
    <r>
      <rPr>
        <sz val="8"/>
        <color rgb="FF000000"/>
        <rFont val="宋体"/>
        <family val="3"/>
        <charset val="134"/>
      </rPr>
      <t>厨卫</t>
    </r>
  </si>
  <si>
    <r>
      <t>99-</t>
    </r>
    <r>
      <rPr>
        <sz val="8"/>
        <color rgb="FF000000"/>
        <rFont val="宋体"/>
        <family val="3"/>
        <charset val="134"/>
      </rPr>
      <t>专柜</t>
    </r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</si>
</sst>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b/>
      <sz val="10"/>
      <color rgb="FF333399"/>
      <name val="宋体"/>
      <family val="3"/>
      <charset val="134"/>
    </font>
    <font>
      <sz val="8"/>
      <color rgb="FF333399"/>
      <name val="宋体"/>
      <family val="3"/>
      <charset val="134"/>
    </font>
    <font>
      <b/>
      <sz val="8"/>
      <color rgb="FF00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33" fillId="0" borderId="0" xfId="0" applyFont="1" applyAlignment="1">
      <alignment horizontal="left" wrapText="1"/>
    </xf>
    <xf numFmtId="0" fontId="34" fillId="0" borderId="19" xfId="0" applyFont="1" applyBorder="1" applyAlignment="1">
      <alignment horizontal="lef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2">
      <c r="A3" s="66" t="s">
        <v>5</v>
      </c>
      <c r="B3" s="66"/>
      <c r="C3" s="66"/>
      <c r="D3" s="66"/>
      <c r="E3" s="15">
        <f>RA!D7</f>
        <v>12651665.039999999</v>
      </c>
      <c r="F3" s="25">
        <f>RA!I7</f>
        <v>1442591.29</v>
      </c>
      <c r="G3" s="16">
        <f>E3-F3</f>
        <v>11209073.75</v>
      </c>
      <c r="H3" s="27">
        <f>RA!J7</f>
        <v>0.114</v>
      </c>
      <c r="I3" s="20">
        <f>SUM(I4:I39)</f>
        <v>12651667.899240617</v>
      </c>
      <c r="J3" s="21">
        <f>SUM(J4:J39)</f>
        <v>11209073.895311363</v>
      </c>
      <c r="K3" s="22">
        <f>E3-I3</f>
        <v>-2.8592406176030636</v>
      </c>
      <c r="L3" s="22">
        <f>G3-J3</f>
        <v>-0.14531136304140091</v>
      </c>
    </row>
    <row r="4" spans="1:12">
      <c r="A4" s="67">
        <f>RA!A8</f>
        <v>41584</v>
      </c>
      <c r="B4" s="12">
        <v>12</v>
      </c>
      <c r="C4" s="64" t="s">
        <v>6</v>
      </c>
      <c r="D4" s="64"/>
      <c r="E4" s="15">
        <f>RA!D8</f>
        <v>456752.29</v>
      </c>
      <c r="F4" s="25">
        <f>RA!I8</f>
        <v>107342.05</v>
      </c>
      <c r="G4" s="16">
        <f t="shared" ref="G4:G39" si="0">E4-F4</f>
        <v>349410.24</v>
      </c>
      <c r="H4" s="27">
        <f>RA!J8</f>
        <v>0.23499999999999999</v>
      </c>
      <c r="I4" s="20">
        <f>VLOOKUP(B4,RMS!B:D,3,FALSE)</f>
        <v>456752.63911196601</v>
      </c>
      <c r="J4" s="21">
        <f>VLOOKUP(B4,RMS!B:E,4,FALSE)</f>
        <v>349410.24164615403</v>
      </c>
      <c r="K4" s="22">
        <f t="shared" ref="K4:K39" si="1">E4-I4</f>
        <v>-0.34911196603206918</v>
      </c>
      <c r="L4" s="22">
        <f t="shared" ref="L4:L39" si="2">G4-J4</f>
        <v>-1.6461540362797678E-3</v>
      </c>
    </row>
    <row r="5" spans="1:12">
      <c r="A5" s="67"/>
      <c r="B5" s="12">
        <v>13</v>
      </c>
      <c r="C5" s="64" t="s">
        <v>7</v>
      </c>
      <c r="D5" s="64"/>
      <c r="E5" s="15">
        <f>RA!D9</f>
        <v>61923.63</v>
      </c>
      <c r="F5" s="25">
        <f>RA!I9</f>
        <v>14839.41</v>
      </c>
      <c r="G5" s="16">
        <f t="shared" si="0"/>
        <v>47084.22</v>
      </c>
      <c r="H5" s="27">
        <f>RA!J9</f>
        <v>0.23960000000000001</v>
      </c>
      <c r="I5" s="20">
        <f>VLOOKUP(B5,RMS!B:D,3,FALSE)</f>
        <v>61923.639822176803</v>
      </c>
      <c r="J5" s="21">
        <f>VLOOKUP(B5,RMS!B:E,4,FALSE)</f>
        <v>47084.224364344598</v>
      </c>
      <c r="K5" s="22">
        <f t="shared" si="1"/>
        <v>-9.8221768057555892E-3</v>
      </c>
      <c r="L5" s="22">
        <f t="shared" si="2"/>
        <v>-4.3643445969792083E-3</v>
      </c>
    </row>
    <row r="6" spans="1:12">
      <c r="A6" s="67"/>
      <c r="B6" s="12">
        <v>14</v>
      </c>
      <c r="C6" s="64" t="s">
        <v>8</v>
      </c>
      <c r="D6" s="64"/>
      <c r="E6" s="15">
        <f>RA!D10</f>
        <v>89269.81</v>
      </c>
      <c r="F6" s="25">
        <f>RA!I10</f>
        <v>24165.63</v>
      </c>
      <c r="G6" s="16">
        <f t="shared" si="0"/>
        <v>65104.179999999993</v>
      </c>
      <c r="H6" s="27">
        <f>RA!J10</f>
        <v>0.2707</v>
      </c>
      <c r="I6" s="20">
        <f>VLOOKUP(B6,RMS!B:D,3,FALSE)</f>
        <v>89271.503476068407</v>
      </c>
      <c r="J6" s="21">
        <f>VLOOKUP(B6,RMS!B:E,4,FALSE)</f>
        <v>65104.176726495702</v>
      </c>
      <c r="K6" s="22">
        <f t="shared" si="1"/>
        <v>-1.6934760684089269</v>
      </c>
      <c r="L6" s="22">
        <f t="shared" si="2"/>
        <v>3.2735042914282531E-3</v>
      </c>
    </row>
    <row r="7" spans="1:12">
      <c r="A7" s="67"/>
      <c r="B7" s="12">
        <v>15</v>
      </c>
      <c r="C7" s="64" t="s">
        <v>9</v>
      </c>
      <c r="D7" s="64"/>
      <c r="E7" s="15">
        <f>RA!D11</f>
        <v>35932.67</v>
      </c>
      <c r="F7" s="25">
        <f>RA!I11</f>
        <v>8462.76</v>
      </c>
      <c r="G7" s="16">
        <f t="shared" si="0"/>
        <v>27469.909999999996</v>
      </c>
      <c r="H7" s="27">
        <f>RA!J11</f>
        <v>0.23549999999999999</v>
      </c>
      <c r="I7" s="20">
        <f>VLOOKUP(B7,RMS!B:D,3,FALSE)</f>
        <v>35932.690957264997</v>
      </c>
      <c r="J7" s="21">
        <f>VLOOKUP(B7,RMS!B:E,4,FALSE)</f>
        <v>27469.910566666698</v>
      </c>
      <c r="K7" s="22">
        <f t="shared" si="1"/>
        <v>-2.0957264998287428E-2</v>
      </c>
      <c r="L7" s="22">
        <f t="shared" si="2"/>
        <v>-5.6666670207050629E-4</v>
      </c>
    </row>
    <row r="8" spans="1:12">
      <c r="A8" s="67"/>
      <c r="B8" s="12">
        <v>16</v>
      </c>
      <c r="C8" s="64" t="s">
        <v>10</v>
      </c>
      <c r="D8" s="64"/>
      <c r="E8" s="15">
        <f>RA!D12</f>
        <v>160876.78</v>
      </c>
      <c r="F8" s="25">
        <f>RA!I12</f>
        <v>-2357.16</v>
      </c>
      <c r="G8" s="16">
        <f t="shared" si="0"/>
        <v>163233.94</v>
      </c>
      <c r="H8" s="27">
        <f>RA!J12</f>
        <v>-1.47E-2</v>
      </c>
      <c r="I8" s="20">
        <f>VLOOKUP(B8,RMS!B:D,3,FALSE)</f>
        <v>160876.78255726499</v>
      </c>
      <c r="J8" s="21">
        <f>VLOOKUP(B8,RMS!B:E,4,FALSE)</f>
        <v>163233.93712136801</v>
      </c>
      <c r="K8" s="22">
        <f t="shared" si="1"/>
        <v>-2.5572649901732802E-3</v>
      </c>
      <c r="L8" s="22">
        <f t="shared" si="2"/>
        <v>2.8786319890059531E-3</v>
      </c>
    </row>
    <row r="9" spans="1:12">
      <c r="A9" s="67"/>
      <c r="B9" s="12">
        <v>17</v>
      </c>
      <c r="C9" s="64" t="s">
        <v>11</v>
      </c>
      <c r="D9" s="64"/>
      <c r="E9" s="15">
        <f>RA!D13</f>
        <v>252120.39</v>
      </c>
      <c r="F9" s="25">
        <f>RA!I13</f>
        <v>60775.41</v>
      </c>
      <c r="G9" s="16">
        <f t="shared" si="0"/>
        <v>191344.98</v>
      </c>
      <c r="H9" s="27">
        <f>RA!J13</f>
        <v>0.24110000000000001</v>
      </c>
      <c r="I9" s="20">
        <f>VLOOKUP(B9,RMS!B:D,3,FALSE)</f>
        <v>252120.510046154</v>
      </c>
      <c r="J9" s="21">
        <f>VLOOKUP(B9,RMS!B:E,4,FALSE)</f>
        <v>191344.97876153799</v>
      </c>
      <c r="K9" s="22">
        <f t="shared" si="1"/>
        <v>-0.12004615398473106</v>
      </c>
      <c r="L9" s="22">
        <f t="shared" si="2"/>
        <v>1.2384620204102248E-3</v>
      </c>
    </row>
    <row r="10" spans="1:12">
      <c r="A10" s="67"/>
      <c r="B10" s="12">
        <v>18</v>
      </c>
      <c r="C10" s="64" t="s">
        <v>12</v>
      </c>
      <c r="D10" s="64"/>
      <c r="E10" s="15">
        <f>RA!D14</f>
        <v>118425.29</v>
      </c>
      <c r="F10" s="25">
        <f>RA!I14</f>
        <v>24513.86</v>
      </c>
      <c r="G10" s="16">
        <f t="shared" si="0"/>
        <v>93911.43</v>
      </c>
      <c r="H10" s="27">
        <f>RA!J14</f>
        <v>0.20699999999999999</v>
      </c>
      <c r="I10" s="20">
        <f>VLOOKUP(B10,RMS!B:D,3,FALSE)</f>
        <v>118425.279460684</v>
      </c>
      <c r="J10" s="21">
        <f>VLOOKUP(B10,RMS!B:E,4,FALSE)</f>
        <v>93911.435664957302</v>
      </c>
      <c r="K10" s="22">
        <f t="shared" si="1"/>
        <v>1.0539315990172327E-2</v>
      </c>
      <c r="L10" s="22">
        <f t="shared" si="2"/>
        <v>-5.6649573089089245E-3</v>
      </c>
    </row>
    <row r="11" spans="1:12">
      <c r="A11" s="67"/>
      <c r="B11" s="12">
        <v>19</v>
      </c>
      <c r="C11" s="64" t="s">
        <v>13</v>
      </c>
      <c r="D11" s="64"/>
      <c r="E11" s="15">
        <f>RA!D15</f>
        <v>69687.83</v>
      </c>
      <c r="F11" s="25">
        <f>RA!I15</f>
        <v>16625.87</v>
      </c>
      <c r="G11" s="16">
        <f t="shared" si="0"/>
        <v>53061.960000000006</v>
      </c>
      <c r="H11" s="27">
        <f>RA!J15</f>
        <v>0.23860000000000001</v>
      </c>
      <c r="I11" s="20">
        <f>VLOOKUP(B11,RMS!B:D,3,FALSE)</f>
        <v>69687.850341880301</v>
      </c>
      <c r="J11" s="21">
        <f>VLOOKUP(B11,RMS!B:E,4,FALSE)</f>
        <v>53061.950546153799</v>
      </c>
      <c r="K11" s="22">
        <f t="shared" si="1"/>
        <v>-2.0341880299383774E-2</v>
      </c>
      <c r="L11" s="22">
        <f t="shared" si="2"/>
        <v>9.4538462071795948E-3</v>
      </c>
    </row>
    <row r="12" spans="1:12">
      <c r="A12" s="67"/>
      <c r="B12" s="12">
        <v>21</v>
      </c>
      <c r="C12" s="64" t="s">
        <v>14</v>
      </c>
      <c r="D12" s="64"/>
      <c r="E12" s="15">
        <f>RA!D16</f>
        <v>548836.56999999995</v>
      </c>
      <c r="F12" s="25">
        <f>RA!I16</f>
        <v>39653.25</v>
      </c>
      <c r="G12" s="16">
        <f t="shared" si="0"/>
        <v>509183.31999999995</v>
      </c>
      <c r="H12" s="27">
        <f>RA!J16</f>
        <v>7.22E-2</v>
      </c>
      <c r="I12" s="20">
        <f>VLOOKUP(B12,RMS!B:D,3,FALSE)</f>
        <v>548836.38910000003</v>
      </c>
      <c r="J12" s="21">
        <f>VLOOKUP(B12,RMS!B:E,4,FALSE)</f>
        <v>509183.31349999999</v>
      </c>
      <c r="K12" s="22">
        <f t="shared" si="1"/>
        <v>0.18089999991934747</v>
      </c>
      <c r="L12" s="22">
        <f t="shared" si="2"/>
        <v>6.499999959487468E-3</v>
      </c>
    </row>
    <row r="13" spans="1:12">
      <c r="A13" s="67"/>
      <c r="B13" s="12">
        <v>22</v>
      </c>
      <c r="C13" s="64" t="s">
        <v>15</v>
      </c>
      <c r="D13" s="64"/>
      <c r="E13" s="15">
        <f>RA!D17</f>
        <v>381531.39</v>
      </c>
      <c r="F13" s="25">
        <f>RA!I17</f>
        <v>41701.949999999997</v>
      </c>
      <c r="G13" s="16">
        <f t="shared" si="0"/>
        <v>339829.44</v>
      </c>
      <c r="H13" s="27">
        <f>RA!J17</f>
        <v>0.10929999999999999</v>
      </c>
      <c r="I13" s="20">
        <f>VLOOKUP(B13,RMS!B:D,3,FALSE)</f>
        <v>381531.41372649599</v>
      </c>
      <c r="J13" s="21">
        <f>VLOOKUP(B13,RMS!B:E,4,FALSE)</f>
        <v>339829.43280085502</v>
      </c>
      <c r="K13" s="22">
        <f t="shared" si="1"/>
        <v>-2.3726495972368866E-2</v>
      </c>
      <c r="L13" s="22">
        <f t="shared" si="2"/>
        <v>7.199144980404526E-3</v>
      </c>
    </row>
    <row r="14" spans="1:12">
      <c r="A14" s="67"/>
      <c r="B14" s="12">
        <v>23</v>
      </c>
      <c r="C14" s="64" t="s">
        <v>16</v>
      </c>
      <c r="D14" s="64"/>
      <c r="E14" s="15">
        <f>RA!D18</f>
        <v>1184971.46</v>
      </c>
      <c r="F14" s="25">
        <f>RA!I18</f>
        <v>191146</v>
      </c>
      <c r="G14" s="16">
        <f t="shared" si="0"/>
        <v>993825.46</v>
      </c>
      <c r="H14" s="27">
        <f>RA!J18</f>
        <v>0.1613</v>
      </c>
      <c r="I14" s="20">
        <f>VLOOKUP(B14,RMS!B:D,3,FALSE)</f>
        <v>1184971.4248333301</v>
      </c>
      <c r="J14" s="21">
        <f>VLOOKUP(B14,RMS!B:E,4,FALSE)</f>
        <v>993825.44123333297</v>
      </c>
      <c r="K14" s="22">
        <f t="shared" si="1"/>
        <v>3.5166669869795442E-2</v>
      </c>
      <c r="L14" s="22">
        <f t="shared" si="2"/>
        <v>1.8766666995361447E-2</v>
      </c>
    </row>
    <row r="15" spans="1:12">
      <c r="A15" s="67"/>
      <c r="B15" s="12">
        <v>24</v>
      </c>
      <c r="C15" s="64" t="s">
        <v>17</v>
      </c>
      <c r="D15" s="64"/>
      <c r="E15" s="15">
        <f>RA!D19</f>
        <v>855659.52000000002</v>
      </c>
      <c r="F15" s="25">
        <f>RA!I19</f>
        <v>54510.22</v>
      </c>
      <c r="G15" s="16">
        <f t="shared" si="0"/>
        <v>801149.3</v>
      </c>
      <c r="H15" s="27">
        <f>RA!J19</f>
        <v>6.3700000000000007E-2</v>
      </c>
      <c r="I15" s="20">
        <f>VLOOKUP(B15,RMS!B:D,3,FALSE)</f>
        <v>855659.51565384597</v>
      </c>
      <c r="J15" s="21">
        <f>VLOOKUP(B15,RMS!B:E,4,FALSE)</f>
        <v>801149.29743931605</v>
      </c>
      <c r="K15" s="22">
        <f t="shared" si="1"/>
        <v>4.3461540481075644E-3</v>
      </c>
      <c r="L15" s="22">
        <f t="shared" si="2"/>
        <v>2.5606839917600155E-3</v>
      </c>
    </row>
    <row r="16" spans="1:12">
      <c r="A16" s="67"/>
      <c r="B16" s="12">
        <v>25</v>
      </c>
      <c r="C16" s="64" t="s">
        <v>18</v>
      </c>
      <c r="D16" s="64"/>
      <c r="E16" s="15">
        <f>RA!D20</f>
        <v>842312.97</v>
      </c>
      <c r="F16" s="25">
        <f>RA!I20</f>
        <v>12653.46</v>
      </c>
      <c r="G16" s="16">
        <f t="shared" si="0"/>
        <v>829659.51</v>
      </c>
      <c r="H16" s="27">
        <f>RA!J20</f>
        <v>1.4999999999999999E-2</v>
      </c>
      <c r="I16" s="20">
        <f>VLOOKUP(B16,RMS!B:D,3,FALSE)</f>
        <v>842313.00829999999</v>
      </c>
      <c r="J16" s="21">
        <f>VLOOKUP(B16,RMS!B:E,4,FALSE)</f>
        <v>829659.51020000002</v>
      </c>
      <c r="K16" s="22">
        <f t="shared" si="1"/>
        <v>-3.8300000014714897E-2</v>
      </c>
      <c r="L16" s="22">
        <f t="shared" si="2"/>
        <v>-2.0000000949949026E-4</v>
      </c>
    </row>
    <row r="17" spans="1:12">
      <c r="A17" s="67"/>
      <c r="B17" s="12">
        <v>26</v>
      </c>
      <c r="C17" s="64" t="s">
        <v>19</v>
      </c>
      <c r="D17" s="64"/>
      <c r="E17" s="15">
        <f>RA!D21</f>
        <v>281680.2</v>
      </c>
      <c r="F17" s="25">
        <f>RA!I21</f>
        <v>36585.9</v>
      </c>
      <c r="G17" s="16">
        <f t="shared" si="0"/>
        <v>245094.30000000002</v>
      </c>
      <c r="H17" s="27">
        <f>RA!J21</f>
        <v>0.12989999999999999</v>
      </c>
      <c r="I17" s="20">
        <f>VLOOKUP(B17,RMS!B:D,3,FALSE)</f>
        <v>281679.97654197097</v>
      </c>
      <c r="J17" s="21">
        <f>VLOOKUP(B17,RMS!B:E,4,FALSE)</f>
        <v>245094.29585647801</v>
      </c>
      <c r="K17" s="22">
        <f t="shared" si="1"/>
        <v>0.22345802903873846</v>
      </c>
      <c r="L17" s="22">
        <f t="shared" si="2"/>
        <v>4.143522004596889E-3</v>
      </c>
    </row>
    <row r="18" spans="1:12">
      <c r="A18" s="67"/>
      <c r="B18" s="12">
        <v>27</v>
      </c>
      <c r="C18" s="64" t="s">
        <v>20</v>
      </c>
      <c r="D18" s="64"/>
      <c r="E18" s="15">
        <f>RA!D22</f>
        <v>817823.63</v>
      </c>
      <c r="F18" s="25">
        <f>RA!I22</f>
        <v>104977.25</v>
      </c>
      <c r="G18" s="16">
        <f t="shared" si="0"/>
        <v>712846.38</v>
      </c>
      <c r="H18" s="27">
        <f>RA!J22</f>
        <v>0.12839999999999999</v>
      </c>
      <c r="I18" s="20">
        <f>VLOOKUP(B18,RMS!B:D,3,FALSE)</f>
        <v>817823.78126371698</v>
      </c>
      <c r="J18" s="21">
        <f>VLOOKUP(B18,RMS!B:E,4,FALSE)</f>
        <v>712846.38601415895</v>
      </c>
      <c r="K18" s="22">
        <f t="shared" si="1"/>
        <v>-0.15126371697988361</v>
      </c>
      <c r="L18" s="22">
        <f t="shared" si="2"/>
        <v>-6.0141589492559433E-3</v>
      </c>
    </row>
    <row r="19" spans="1:12">
      <c r="A19" s="67"/>
      <c r="B19" s="12">
        <v>29</v>
      </c>
      <c r="C19" s="64" t="s">
        <v>21</v>
      </c>
      <c r="D19" s="64"/>
      <c r="E19" s="15">
        <f>RA!D23</f>
        <v>1988481.57</v>
      </c>
      <c r="F19" s="25">
        <f>RA!I23</f>
        <v>177924.1</v>
      </c>
      <c r="G19" s="16">
        <f t="shared" si="0"/>
        <v>1810557.47</v>
      </c>
      <c r="H19" s="27">
        <f>RA!J23</f>
        <v>8.9499999999999996E-2</v>
      </c>
      <c r="I19" s="20">
        <f>VLOOKUP(B19,RMS!B:D,3,FALSE)</f>
        <v>1988482.5814470099</v>
      </c>
      <c r="J19" s="21">
        <f>VLOOKUP(B19,RMS!B:E,4,FALSE)</f>
        <v>1810557.4975863199</v>
      </c>
      <c r="K19" s="22">
        <f t="shared" si="1"/>
        <v>-1.0114470098633319</v>
      </c>
      <c r="L19" s="22">
        <f t="shared" si="2"/>
        <v>-2.7586319949477911E-2</v>
      </c>
    </row>
    <row r="20" spans="1:12">
      <c r="A20" s="67"/>
      <c r="B20" s="12">
        <v>31</v>
      </c>
      <c r="C20" s="64" t="s">
        <v>22</v>
      </c>
      <c r="D20" s="64"/>
      <c r="E20" s="15">
        <f>RA!D24</f>
        <v>229119.92</v>
      </c>
      <c r="F20" s="25">
        <f>RA!I24</f>
        <v>32976.1</v>
      </c>
      <c r="G20" s="16">
        <f t="shared" si="0"/>
        <v>196143.82</v>
      </c>
      <c r="H20" s="27">
        <f>RA!J24</f>
        <v>0.1439</v>
      </c>
      <c r="I20" s="20">
        <f>VLOOKUP(B20,RMS!B:D,3,FALSE)</f>
        <v>229119.90073550399</v>
      </c>
      <c r="J20" s="21">
        <f>VLOOKUP(B20,RMS!B:E,4,FALSE)</f>
        <v>196143.81469653</v>
      </c>
      <c r="K20" s="22">
        <f t="shared" si="1"/>
        <v>1.9264496018877253E-2</v>
      </c>
      <c r="L20" s="22">
        <f t="shared" si="2"/>
        <v>5.3034700104035437E-3</v>
      </c>
    </row>
    <row r="21" spans="1:12">
      <c r="A21" s="67"/>
      <c r="B21" s="12">
        <v>32</v>
      </c>
      <c r="C21" s="64" t="s">
        <v>23</v>
      </c>
      <c r="D21" s="64"/>
      <c r="E21" s="15">
        <f>RA!D25</f>
        <v>214011.27</v>
      </c>
      <c r="F21" s="25">
        <f>RA!I25</f>
        <v>20898.28</v>
      </c>
      <c r="G21" s="16">
        <f t="shared" si="0"/>
        <v>193112.99</v>
      </c>
      <c r="H21" s="27">
        <f>RA!J25</f>
        <v>9.7699999999999995E-2</v>
      </c>
      <c r="I21" s="20">
        <f>VLOOKUP(B21,RMS!B:D,3,FALSE)</f>
        <v>214011.265729559</v>
      </c>
      <c r="J21" s="21">
        <f>VLOOKUP(B21,RMS!B:E,4,FALSE)</f>
        <v>193112.98516728001</v>
      </c>
      <c r="K21" s="22">
        <f t="shared" si="1"/>
        <v>4.2704409861471504E-3</v>
      </c>
      <c r="L21" s="22">
        <f t="shared" si="2"/>
        <v>4.8327199765481055E-3</v>
      </c>
    </row>
    <row r="22" spans="1:12">
      <c r="A22" s="67"/>
      <c r="B22" s="12">
        <v>33</v>
      </c>
      <c r="C22" s="64" t="s">
        <v>24</v>
      </c>
      <c r="D22" s="64"/>
      <c r="E22" s="15">
        <f>RA!D26</f>
        <v>378214.23</v>
      </c>
      <c r="F22" s="25">
        <f>RA!I26</f>
        <v>81917.179999999993</v>
      </c>
      <c r="G22" s="16">
        <f t="shared" si="0"/>
        <v>296297.05</v>
      </c>
      <c r="H22" s="27">
        <f>RA!J26</f>
        <v>0.21659999999999999</v>
      </c>
      <c r="I22" s="20">
        <f>VLOOKUP(B22,RMS!B:D,3,FALSE)</f>
        <v>378214.23560009099</v>
      </c>
      <c r="J22" s="21">
        <f>VLOOKUP(B22,RMS!B:E,4,FALSE)</f>
        <v>296297.02655360301</v>
      </c>
      <c r="K22" s="22">
        <f t="shared" si="1"/>
        <v>-5.6000910117290914E-3</v>
      </c>
      <c r="L22" s="22">
        <f t="shared" si="2"/>
        <v>2.3446396982762963E-2</v>
      </c>
    </row>
    <row r="23" spans="1:12">
      <c r="A23" s="67"/>
      <c r="B23" s="12">
        <v>34</v>
      </c>
      <c r="C23" s="64" t="s">
        <v>25</v>
      </c>
      <c r="D23" s="64"/>
      <c r="E23" s="15">
        <f>RA!D27</f>
        <v>199427.93</v>
      </c>
      <c r="F23" s="25">
        <f>RA!I27</f>
        <v>58838.18</v>
      </c>
      <c r="G23" s="16">
        <f t="shared" si="0"/>
        <v>140589.75</v>
      </c>
      <c r="H23" s="27">
        <f>RA!J27</f>
        <v>0.29499999999999998</v>
      </c>
      <c r="I23" s="20">
        <f>VLOOKUP(B23,RMS!B:D,3,FALSE)</f>
        <v>199427.876495348</v>
      </c>
      <c r="J23" s="21">
        <f>VLOOKUP(B23,RMS!B:E,4,FALSE)</f>
        <v>140589.748267013</v>
      </c>
      <c r="K23" s="22">
        <f t="shared" si="1"/>
        <v>5.350465199444443E-2</v>
      </c>
      <c r="L23" s="22">
        <f t="shared" si="2"/>
        <v>1.7329870024695992E-3</v>
      </c>
    </row>
    <row r="24" spans="1:12">
      <c r="A24" s="67"/>
      <c r="B24" s="12">
        <v>35</v>
      </c>
      <c r="C24" s="64" t="s">
        <v>26</v>
      </c>
      <c r="D24" s="64"/>
      <c r="E24" s="15">
        <f>RA!D28</f>
        <v>790494.63</v>
      </c>
      <c r="F24" s="25">
        <f>RA!I28</f>
        <v>45999.67</v>
      </c>
      <c r="G24" s="16">
        <f t="shared" si="0"/>
        <v>744494.96</v>
      </c>
      <c r="H24" s="27">
        <f>RA!J28</f>
        <v>5.8200000000000002E-2</v>
      </c>
      <c r="I24" s="20">
        <f>VLOOKUP(B24,RMS!B:D,3,FALSE)</f>
        <v>790494.63336283201</v>
      </c>
      <c r="J24" s="21">
        <f>VLOOKUP(B24,RMS!B:E,4,FALSE)</f>
        <v>744494.97499808902</v>
      </c>
      <c r="K24" s="22">
        <f t="shared" si="1"/>
        <v>-3.3628320088610053E-3</v>
      </c>
      <c r="L24" s="22">
        <f t="shared" si="2"/>
        <v>-1.4998089056462049E-2</v>
      </c>
    </row>
    <row r="25" spans="1:12">
      <c r="A25" s="67"/>
      <c r="B25" s="12">
        <v>36</v>
      </c>
      <c r="C25" s="64" t="s">
        <v>27</v>
      </c>
      <c r="D25" s="64"/>
      <c r="E25" s="15">
        <f>RA!D29</f>
        <v>476542.71</v>
      </c>
      <c r="F25" s="25">
        <f>RA!I29</f>
        <v>63066.91</v>
      </c>
      <c r="G25" s="16">
        <f t="shared" si="0"/>
        <v>413475.80000000005</v>
      </c>
      <c r="H25" s="27">
        <f>RA!J29</f>
        <v>0.1323</v>
      </c>
      <c r="I25" s="20">
        <f>VLOOKUP(B25,RMS!B:D,3,FALSE)</f>
        <v>476542.71336460201</v>
      </c>
      <c r="J25" s="21">
        <f>VLOOKUP(B25,RMS!B:E,4,FALSE)</f>
        <v>413475.77557159902</v>
      </c>
      <c r="K25" s="22">
        <f t="shared" si="1"/>
        <v>-3.364601987414062E-3</v>
      </c>
      <c r="L25" s="22">
        <f t="shared" si="2"/>
        <v>2.4428401025943458E-2</v>
      </c>
    </row>
    <row r="26" spans="1:12">
      <c r="A26" s="67"/>
      <c r="B26" s="12">
        <v>37</v>
      </c>
      <c r="C26" s="64" t="s">
        <v>28</v>
      </c>
      <c r="D26" s="64"/>
      <c r="E26" s="15">
        <f>RA!D30</f>
        <v>699231.44</v>
      </c>
      <c r="F26" s="25">
        <f>RA!I30</f>
        <v>107747.97</v>
      </c>
      <c r="G26" s="16">
        <f t="shared" si="0"/>
        <v>591483.47</v>
      </c>
      <c r="H26" s="27">
        <f>RA!J30</f>
        <v>0.15409999999999999</v>
      </c>
      <c r="I26" s="20">
        <f>VLOOKUP(B26,RMS!B:D,3,FALSE)</f>
        <v>699231.43911061902</v>
      </c>
      <c r="J26" s="21">
        <f>VLOOKUP(B26,RMS!B:E,4,FALSE)</f>
        <v>591483.45478687296</v>
      </c>
      <c r="K26" s="22">
        <f t="shared" si="1"/>
        <v>8.8938092812895775E-4</v>
      </c>
      <c r="L26" s="22">
        <f t="shared" si="2"/>
        <v>1.5213127015158534E-2</v>
      </c>
    </row>
    <row r="27" spans="1:12">
      <c r="A27" s="67"/>
      <c r="B27" s="12">
        <v>38</v>
      </c>
      <c r="C27" s="64" t="s">
        <v>29</v>
      </c>
      <c r="D27" s="64"/>
      <c r="E27" s="15">
        <f>RA!D31</f>
        <v>683577.28</v>
      </c>
      <c r="F27" s="25">
        <f>RA!I31</f>
        <v>34885.760000000002</v>
      </c>
      <c r="G27" s="16">
        <f t="shared" si="0"/>
        <v>648691.52</v>
      </c>
      <c r="H27" s="27">
        <f>RA!J31</f>
        <v>5.0999999999999997E-2</v>
      </c>
      <c r="I27" s="20">
        <f>VLOOKUP(B27,RMS!B:D,3,FALSE)</f>
        <v>683577.30665752199</v>
      </c>
      <c r="J27" s="21">
        <f>VLOOKUP(B27,RMS!B:E,4,FALSE)</f>
        <v>648691.70780176995</v>
      </c>
      <c r="K27" s="22">
        <f t="shared" si="1"/>
        <v>-2.6657521957531571E-2</v>
      </c>
      <c r="L27" s="22">
        <f t="shared" si="2"/>
        <v>-0.18780176993459463</v>
      </c>
    </row>
    <row r="28" spans="1:12">
      <c r="A28" s="67"/>
      <c r="B28" s="12">
        <v>39</v>
      </c>
      <c r="C28" s="64" t="s">
        <v>30</v>
      </c>
      <c r="D28" s="64"/>
      <c r="E28" s="15">
        <f>RA!D32</f>
        <v>107989.14</v>
      </c>
      <c r="F28" s="25">
        <f>RA!I32</f>
        <v>28776.14</v>
      </c>
      <c r="G28" s="16">
        <f t="shared" si="0"/>
        <v>79213</v>
      </c>
      <c r="H28" s="27">
        <f>RA!J32</f>
        <v>0.26650000000000001</v>
      </c>
      <c r="I28" s="20">
        <f>VLOOKUP(B28,RMS!B:D,3,FALSE)</f>
        <v>107989.04460068099</v>
      </c>
      <c r="J28" s="21">
        <f>VLOOKUP(B28,RMS!B:E,4,FALSE)</f>
        <v>79213.016295636102</v>
      </c>
      <c r="K28" s="22">
        <f t="shared" si="1"/>
        <v>9.5399319005082361E-2</v>
      </c>
      <c r="L28" s="22">
        <f t="shared" si="2"/>
        <v>-1.629563610185869E-2</v>
      </c>
    </row>
    <row r="29" spans="1:12">
      <c r="A29" s="67"/>
      <c r="B29" s="12">
        <v>40</v>
      </c>
      <c r="C29" s="64" t="s">
        <v>31</v>
      </c>
      <c r="D29" s="64"/>
      <c r="E29" s="15">
        <f>RA!D33</f>
        <v>40.340000000000003</v>
      </c>
      <c r="F29" s="25">
        <f>RA!I33</f>
        <v>9.1999999999999993</v>
      </c>
      <c r="G29" s="16">
        <f t="shared" si="0"/>
        <v>31.140000000000004</v>
      </c>
      <c r="H29" s="27">
        <f>RA!J33</f>
        <v>0.22800000000000001</v>
      </c>
      <c r="I29" s="20">
        <f>VLOOKUP(B29,RMS!B:D,3,FALSE)</f>
        <v>40.341900000000003</v>
      </c>
      <c r="J29" s="21">
        <f>VLOOKUP(B29,RMS!B:E,4,FALSE)</f>
        <v>31.144600000000001</v>
      </c>
      <c r="K29" s="22">
        <f t="shared" si="1"/>
        <v>-1.8999999999991246E-3</v>
      </c>
      <c r="L29" s="22">
        <f t="shared" si="2"/>
        <v>-4.5999999999963848E-3</v>
      </c>
    </row>
    <row r="30" spans="1:12">
      <c r="A30" s="67"/>
      <c r="B30" s="12">
        <v>41</v>
      </c>
      <c r="C30" s="64" t="s">
        <v>36</v>
      </c>
      <c r="D30" s="6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7"/>
      <c r="B31" s="12">
        <v>42</v>
      </c>
      <c r="C31" s="64" t="s">
        <v>32</v>
      </c>
      <c r="D31" s="64"/>
      <c r="E31" s="15">
        <f>RA!D35</f>
        <v>151656.88</v>
      </c>
      <c r="F31" s="25">
        <f>RA!I35</f>
        <v>17207.05</v>
      </c>
      <c r="G31" s="16">
        <f t="shared" si="0"/>
        <v>134449.83000000002</v>
      </c>
      <c r="H31" s="27">
        <f>RA!J35</f>
        <v>0.1135</v>
      </c>
      <c r="I31" s="20">
        <f>VLOOKUP(B31,RMS!B:D,3,FALSE)</f>
        <v>151656.8775</v>
      </c>
      <c r="J31" s="21">
        <f>VLOOKUP(B31,RMS!B:E,4,FALSE)</f>
        <v>134449.81479999999</v>
      </c>
      <c r="K31" s="22">
        <f t="shared" si="1"/>
        <v>2.5000000023283064E-3</v>
      </c>
      <c r="L31" s="22">
        <f t="shared" si="2"/>
        <v>1.5200000023469329E-2</v>
      </c>
    </row>
    <row r="32" spans="1:12">
      <c r="A32" s="67"/>
      <c r="B32" s="12">
        <v>71</v>
      </c>
      <c r="C32" s="64" t="s">
        <v>37</v>
      </c>
      <c r="D32" s="6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7"/>
      <c r="B33" s="12">
        <v>72</v>
      </c>
      <c r="C33" s="64" t="s">
        <v>38</v>
      </c>
      <c r="D33" s="6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7"/>
      <c r="B34" s="12">
        <v>73</v>
      </c>
      <c r="C34" s="64" t="s">
        <v>39</v>
      </c>
      <c r="D34" s="6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7"/>
      <c r="B35" s="12">
        <v>75</v>
      </c>
      <c r="C35" s="64" t="s">
        <v>33</v>
      </c>
      <c r="D35" s="64"/>
      <c r="E35" s="15">
        <f>RA!D39</f>
        <v>209111.97</v>
      </c>
      <c r="F35" s="25">
        <f>RA!I39</f>
        <v>9673.58</v>
      </c>
      <c r="G35" s="16">
        <f t="shared" si="0"/>
        <v>199438.39</v>
      </c>
      <c r="H35" s="27">
        <f>RA!J39</f>
        <v>4.6300000000000001E-2</v>
      </c>
      <c r="I35" s="20">
        <f>VLOOKUP(B35,RMS!B:D,3,FALSE)</f>
        <v>209111.96581196599</v>
      </c>
      <c r="J35" s="21">
        <f>VLOOKUP(B35,RMS!B:E,4,FALSE)</f>
        <v>199438.38717948701</v>
      </c>
      <c r="K35" s="22">
        <f t="shared" si="1"/>
        <v>4.1880340140778571E-3</v>
      </c>
      <c r="L35" s="22">
        <f t="shared" si="2"/>
        <v>2.8205130074638873E-3</v>
      </c>
    </row>
    <row r="36" spans="1:12">
      <c r="A36" s="67"/>
      <c r="B36" s="12">
        <v>76</v>
      </c>
      <c r="C36" s="64" t="s">
        <v>34</v>
      </c>
      <c r="D36" s="64"/>
      <c r="E36" s="15">
        <f>RA!D40</f>
        <v>333827.78000000003</v>
      </c>
      <c r="F36" s="25">
        <f>RA!I40</f>
        <v>22107.32</v>
      </c>
      <c r="G36" s="16">
        <f t="shared" si="0"/>
        <v>311720.46000000002</v>
      </c>
      <c r="H36" s="27">
        <f>RA!J40</f>
        <v>6.6199999999999995E-2</v>
      </c>
      <c r="I36" s="20">
        <f>VLOOKUP(B36,RMS!B:D,3,FALSE)</f>
        <v>333827.77349743602</v>
      </c>
      <c r="J36" s="21">
        <f>VLOOKUP(B36,RMS!B:E,4,FALSE)</f>
        <v>311720.458177778</v>
      </c>
      <c r="K36" s="22">
        <f t="shared" si="1"/>
        <v>6.5025640069507062E-3</v>
      </c>
      <c r="L36" s="22">
        <f t="shared" si="2"/>
        <v>1.8222220242023468E-3</v>
      </c>
    </row>
    <row r="37" spans="1:12">
      <c r="A37" s="67"/>
      <c r="B37" s="12">
        <v>77</v>
      </c>
      <c r="C37" s="64" t="s">
        <v>40</v>
      </c>
      <c r="D37" s="6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7"/>
      <c r="B38" s="12">
        <v>78</v>
      </c>
      <c r="C38" s="64" t="s">
        <v>41</v>
      </c>
      <c r="D38" s="6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7"/>
      <c r="B39" s="12">
        <v>99</v>
      </c>
      <c r="C39" s="64" t="s">
        <v>35</v>
      </c>
      <c r="D39" s="64"/>
      <c r="E39" s="15">
        <f>RA!D43</f>
        <v>32133.54</v>
      </c>
      <c r="F39" s="25">
        <f>RA!I43</f>
        <v>4967.9799999999996</v>
      </c>
      <c r="G39" s="16">
        <f t="shared" si="0"/>
        <v>27165.56</v>
      </c>
      <c r="H39" s="27">
        <f>RA!J43</f>
        <v>0.15459999999999999</v>
      </c>
      <c r="I39" s="20">
        <f>VLOOKUP(B39,RMS!B:D,3,FALSE)</f>
        <v>32133.5382346267</v>
      </c>
      <c r="J39" s="21">
        <f>VLOOKUP(B39,RMS!B:E,4,FALSE)</f>
        <v>27165.556387565201</v>
      </c>
      <c r="K39" s="22">
        <f t="shared" si="1"/>
        <v>1.765373301168438E-3</v>
      </c>
      <c r="L39" s="22">
        <f t="shared" si="2"/>
        <v>3.6124348007433582E-3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4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68" t="s">
        <v>47</v>
      </c>
      <c r="W1" s="57"/>
    </row>
    <row r="2" spans="1:23" ht="12.7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5"/>
      <c r="W2" s="57"/>
    </row>
    <row r="3" spans="1:23" ht="12" customHeight="1" thickBo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9" t="s">
        <v>48</v>
      </c>
      <c r="W3" s="57"/>
    </row>
    <row r="4" spans="1:23" ht="12.75" thickTop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57"/>
    </row>
    <row r="5" spans="1:23" ht="12.75" thickTop="1" thickBot="1">
      <c r="A5" s="36"/>
      <c r="B5" s="37"/>
      <c r="C5" s="38"/>
      <c r="D5" s="70" t="s">
        <v>0</v>
      </c>
      <c r="E5" s="70" t="s">
        <v>60</v>
      </c>
      <c r="F5" s="70" t="s">
        <v>61</v>
      </c>
      <c r="G5" s="70" t="s">
        <v>49</v>
      </c>
      <c r="H5" s="70" t="s">
        <v>50</v>
      </c>
      <c r="I5" s="70" t="s">
        <v>1</v>
      </c>
      <c r="J5" s="70" t="s">
        <v>2</v>
      </c>
      <c r="K5" s="70" t="s">
        <v>51</v>
      </c>
      <c r="L5" s="70" t="s">
        <v>52</v>
      </c>
      <c r="M5" s="70" t="s">
        <v>53</v>
      </c>
      <c r="N5" s="70" t="s">
        <v>54</v>
      </c>
      <c r="O5" s="70" t="s">
        <v>55</v>
      </c>
      <c r="P5" s="70" t="s">
        <v>62</v>
      </c>
      <c r="Q5" s="70" t="s">
        <v>63</v>
      </c>
      <c r="R5" s="70" t="s">
        <v>56</v>
      </c>
      <c r="S5" s="70" t="s">
        <v>57</v>
      </c>
      <c r="T5" s="70" t="s">
        <v>58</v>
      </c>
      <c r="U5" s="71" t="s">
        <v>59</v>
      </c>
    </row>
    <row r="6" spans="1:23" ht="12" thickBot="1">
      <c r="A6" s="72" t="s">
        <v>3</v>
      </c>
      <c r="B6" s="73" t="s">
        <v>4</v>
      </c>
      <c r="C6" s="5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40"/>
    </row>
    <row r="7" spans="1:23" ht="12" thickBot="1">
      <c r="A7" s="74" t="s">
        <v>5</v>
      </c>
      <c r="B7" s="59"/>
      <c r="C7" s="60"/>
      <c r="D7" s="41">
        <v>12651665.039999999</v>
      </c>
      <c r="E7" s="41">
        <v>14175122</v>
      </c>
      <c r="F7" s="42">
        <v>0.89249999999999996</v>
      </c>
      <c r="G7" s="41">
        <v>11392108</v>
      </c>
      <c r="H7" s="42">
        <v>0.1106</v>
      </c>
      <c r="I7" s="41">
        <v>1442591.29</v>
      </c>
      <c r="J7" s="42">
        <v>0.114</v>
      </c>
      <c r="K7" s="41">
        <v>1508003.95</v>
      </c>
      <c r="L7" s="42">
        <v>0.13239999999999999</v>
      </c>
      <c r="M7" s="42">
        <v>-4.0000000000000002E-4</v>
      </c>
      <c r="N7" s="41">
        <v>93841612.739999995</v>
      </c>
      <c r="O7" s="41">
        <v>5400825597.9700003</v>
      </c>
      <c r="P7" s="41">
        <v>763302</v>
      </c>
      <c r="Q7" s="41">
        <v>770433</v>
      </c>
      <c r="R7" s="42">
        <v>-9.2999999999999992E-3</v>
      </c>
      <c r="S7" s="41">
        <v>16.57</v>
      </c>
      <c r="T7" s="41">
        <v>16.100000000000001</v>
      </c>
      <c r="U7" s="43">
        <v>2.8899999999999999E-2</v>
      </c>
    </row>
    <row r="8" spans="1:23" ht="12" thickBot="1">
      <c r="A8" s="61">
        <v>41584</v>
      </c>
      <c r="B8" s="53" t="s">
        <v>71</v>
      </c>
      <c r="C8" s="54"/>
      <c r="D8" s="44">
        <v>456752.29</v>
      </c>
      <c r="E8" s="44">
        <v>505347</v>
      </c>
      <c r="F8" s="45">
        <v>0.90380000000000005</v>
      </c>
      <c r="G8" s="44">
        <v>410260.53</v>
      </c>
      <c r="H8" s="45">
        <v>0.1133</v>
      </c>
      <c r="I8" s="44">
        <v>107342.05</v>
      </c>
      <c r="J8" s="45">
        <v>0.23499999999999999</v>
      </c>
      <c r="K8" s="44">
        <v>83906.33</v>
      </c>
      <c r="L8" s="45">
        <v>0.20449999999999999</v>
      </c>
      <c r="M8" s="45">
        <v>2.8E-3</v>
      </c>
      <c r="N8" s="44">
        <v>3354240.17</v>
      </c>
      <c r="O8" s="44">
        <v>189360602.55000001</v>
      </c>
      <c r="P8" s="44">
        <v>19719</v>
      </c>
      <c r="Q8" s="44">
        <v>20104</v>
      </c>
      <c r="R8" s="45">
        <v>-1.9199999999999998E-2</v>
      </c>
      <c r="S8" s="44">
        <v>23.16</v>
      </c>
      <c r="T8" s="44">
        <v>23.85</v>
      </c>
      <c r="U8" s="46">
        <v>-2.98E-2</v>
      </c>
    </row>
    <row r="9" spans="1:23" ht="12" customHeight="1" thickBot="1">
      <c r="A9" s="62"/>
      <c r="B9" s="53" t="s">
        <v>72</v>
      </c>
      <c r="C9" s="54"/>
      <c r="D9" s="44">
        <v>61923.63</v>
      </c>
      <c r="E9" s="44">
        <v>72613</v>
      </c>
      <c r="F9" s="45">
        <v>0.8528</v>
      </c>
      <c r="G9" s="44">
        <v>58974.2</v>
      </c>
      <c r="H9" s="45">
        <v>0.05</v>
      </c>
      <c r="I9" s="44">
        <v>14839.41</v>
      </c>
      <c r="J9" s="45">
        <v>0.23960000000000001</v>
      </c>
      <c r="K9" s="44">
        <v>13253.29</v>
      </c>
      <c r="L9" s="45">
        <v>0.22470000000000001</v>
      </c>
      <c r="M9" s="45">
        <v>1.1999999999999999E-3</v>
      </c>
      <c r="N9" s="44">
        <v>533665.85</v>
      </c>
      <c r="O9" s="44">
        <v>35554446.159999996</v>
      </c>
      <c r="P9" s="44">
        <v>4220</v>
      </c>
      <c r="Q9" s="44">
        <v>4161</v>
      </c>
      <c r="R9" s="45">
        <v>1.4200000000000001E-2</v>
      </c>
      <c r="S9" s="44">
        <v>14.67</v>
      </c>
      <c r="T9" s="44">
        <v>14.74</v>
      </c>
      <c r="U9" s="46">
        <v>-4.7000000000000002E-3</v>
      </c>
    </row>
    <row r="10" spans="1:23" ht="12" thickBot="1">
      <c r="A10" s="62"/>
      <c r="B10" s="53" t="s">
        <v>73</v>
      </c>
      <c r="C10" s="54"/>
      <c r="D10" s="44">
        <v>89269.81</v>
      </c>
      <c r="E10" s="44">
        <v>85921</v>
      </c>
      <c r="F10" s="45">
        <v>1.0389999999999999</v>
      </c>
      <c r="G10" s="44">
        <v>67628</v>
      </c>
      <c r="H10" s="45">
        <v>0.32</v>
      </c>
      <c r="I10" s="44">
        <v>24165.63</v>
      </c>
      <c r="J10" s="45">
        <v>0.2707</v>
      </c>
      <c r="K10" s="44">
        <v>16081.83</v>
      </c>
      <c r="L10" s="45">
        <v>0.23780000000000001</v>
      </c>
      <c r="M10" s="45">
        <v>5.0000000000000001E-3</v>
      </c>
      <c r="N10" s="44">
        <v>742005.44</v>
      </c>
      <c r="O10" s="44">
        <v>48330586.310000002</v>
      </c>
      <c r="P10" s="44">
        <v>67867</v>
      </c>
      <c r="Q10" s="44">
        <v>68851</v>
      </c>
      <c r="R10" s="45">
        <v>-1.43E-2</v>
      </c>
      <c r="S10" s="44">
        <v>1.32</v>
      </c>
      <c r="T10" s="44">
        <v>1.28</v>
      </c>
      <c r="U10" s="46">
        <v>2.3300000000000001E-2</v>
      </c>
    </row>
    <row r="11" spans="1:23" ht="12" thickBot="1">
      <c r="A11" s="62"/>
      <c r="B11" s="53" t="s">
        <v>74</v>
      </c>
      <c r="C11" s="54"/>
      <c r="D11" s="44">
        <v>35932.67</v>
      </c>
      <c r="E11" s="44">
        <v>37481</v>
      </c>
      <c r="F11" s="45">
        <v>0.9587</v>
      </c>
      <c r="G11" s="44">
        <v>33299.480000000003</v>
      </c>
      <c r="H11" s="45">
        <v>7.9100000000000004E-2</v>
      </c>
      <c r="I11" s="44">
        <v>8462.76</v>
      </c>
      <c r="J11" s="45">
        <v>0.23549999999999999</v>
      </c>
      <c r="K11" s="44">
        <v>6869.13</v>
      </c>
      <c r="L11" s="45">
        <v>0.20630000000000001</v>
      </c>
      <c r="M11" s="45">
        <v>2.3E-3</v>
      </c>
      <c r="N11" s="44">
        <v>276027.64</v>
      </c>
      <c r="O11" s="44">
        <v>17100354.550000001</v>
      </c>
      <c r="P11" s="44">
        <v>2019</v>
      </c>
      <c r="Q11" s="44">
        <v>2059</v>
      </c>
      <c r="R11" s="45">
        <v>-1.9400000000000001E-2</v>
      </c>
      <c r="S11" s="44">
        <v>17.8</v>
      </c>
      <c r="T11" s="44">
        <v>19.14</v>
      </c>
      <c r="U11" s="46">
        <v>-7.5200000000000003E-2</v>
      </c>
    </row>
    <row r="12" spans="1:23" ht="12" thickBot="1">
      <c r="A12" s="62"/>
      <c r="B12" s="53" t="s">
        <v>75</v>
      </c>
      <c r="C12" s="54"/>
      <c r="D12" s="44">
        <v>160876.78</v>
      </c>
      <c r="E12" s="44">
        <v>160177</v>
      </c>
      <c r="F12" s="45">
        <v>1.0044</v>
      </c>
      <c r="G12" s="44">
        <v>182969.39</v>
      </c>
      <c r="H12" s="45">
        <v>-0.1207</v>
      </c>
      <c r="I12" s="44">
        <v>-2357.16</v>
      </c>
      <c r="J12" s="45">
        <v>-1.47E-2</v>
      </c>
      <c r="K12" s="44">
        <v>28657.040000000001</v>
      </c>
      <c r="L12" s="45">
        <v>0.15659999999999999</v>
      </c>
      <c r="M12" s="45">
        <v>-1.0800000000000001E-2</v>
      </c>
      <c r="N12" s="44">
        <v>1310721.94</v>
      </c>
      <c r="O12" s="44">
        <v>64656296.350000001</v>
      </c>
      <c r="P12" s="44">
        <v>1306</v>
      </c>
      <c r="Q12" s="44">
        <v>1360</v>
      </c>
      <c r="R12" s="45">
        <v>-3.9699999999999999E-2</v>
      </c>
      <c r="S12" s="44">
        <v>123.18</v>
      </c>
      <c r="T12" s="44">
        <v>111.37</v>
      </c>
      <c r="U12" s="46">
        <v>9.5899999999999999E-2</v>
      </c>
    </row>
    <row r="13" spans="1:23" ht="12" thickBot="1">
      <c r="A13" s="62"/>
      <c r="B13" s="53" t="s">
        <v>76</v>
      </c>
      <c r="C13" s="54"/>
      <c r="D13" s="44">
        <v>252120.39</v>
      </c>
      <c r="E13" s="44">
        <v>268642</v>
      </c>
      <c r="F13" s="45">
        <v>0.9385</v>
      </c>
      <c r="G13" s="44">
        <v>261722.02</v>
      </c>
      <c r="H13" s="45">
        <v>-3.6700000000000003E-2</v>
      </c>
      <c r="I13" s="44">
        <v>60775.41</v>
      </c>
      <c r="J13" s="45">
        <v>0.24110000000000001</v>
      </c>
      <c r="K13" s="44">
        <v>68636.27</v>
      </c>
      <c r="L13" s="45">
        <v>0.26219999999999999</v>
      </c>
      <c r="M13" s="45">
        <v>-1.1000000000000001E-3</v>
      </c>
      <c r="N13" s="44">
        <v>2015815.28</v>
      </c>
      <c r="O13" s="44">
        <v>98615724.5</v>
      </c>
      <c r="P13" s="44">
        <v>8531</v>
      </c>
      <c r="Q13" s="44">
        <v>8719</v>
      </c>
      <c r="R13" s="45">
        <v>-2.1600000000000001E-2</v>
      </c>
      <c r="S13" s="44">
        <v>29.55</v>
      </c>
      <c r="T13" s="44">
        <v>30.85</v>
      </c>
      <c r="U13" s="46">
        <v>-4.3799999999999999E-2</v>
      </c>
    </row>
    <row r="14" spans="1:23" ht="12" thickBot="1">
      <c r="A14" s="62"/>
      <c r="B14" s="53" t="s">
        <v>77</v>
      </c>
      <c r="C14" s="54"/>
      <c r="D14" s="44">
        <v>118425.29</v>
      </c>
      <c r="E14" s="44">
        <v>150510</v>
      </c>
      <c r="F14" s="45">
        <v>0.78680000000000005</v>
      </c>
      <c r="G14" s="44">
        <v>127433.34</v>
      </c>
      <c r="H14" s="45">
        <v>-7.0699999999999999E-2</v>
      </c>
      <c r="I14" s="44">
        <v>24513.86</v>
      </c>
      <c r="J14" s="45">
        <v>0.20699999999999999</v>
      </c>
      <c r="K14" s="44">
        <v>22647.22</v>
      </c>
      <c r="L14" s="45">
        <v>0.1777</v>
      </c>
      <c r="M14" s="45">
        <v>8.0000000000000004E-4</v>
      </c>
      <c r="N14" s="44">
        <v>1036646.81</v>
      </c>
      <c r="O14" s="44">
        <v>51368381.729999997</v>
      </c>
      <c r="P14" s="44">
        <v>1777</v>
      </c>
      <c r="Q14" s="44">
        <v>1877</v>
      </c>
      <c r="R14" s="45">
        <v>-5.33E-2</v>
      </c>
      <c r="S14" s="44">
        <v>66.64</v>
      </c>
      <c r="T14" s="44">
        <v>73.73</v>
      </c>
      <c r="U14" s="46">
        <v>-0.10639999999999999</v>
      </c>
    </row>
    <row r="15" spans="1:23" ht="12" thickBot="1">
      <c r="A15" s="62"/>
      <c r="B15" s="53" t="s">
        <v>78</v>
      </c>
      <c r="C15" s="54"/>
      <c r="D15" s="44">
        <v>69687.83</v>
      </c>
      <c r="E15" s="44">
        <v>99890</v>
      </c>
      <c r="F15" s="45">
        <v>0.6976</v>
      </c>
      <c r="G15" s="44">
        <v>91346.77</v>
      </c>
      <c r="H15" s="45">
        <v>-0.23710000000000001</v>
      </c>
      <c r="I15" s="44">
        <v>16625.87</v>
      </c>
      <c r="J15" s="45">
        <v>0.23860000000000001</v>
      </c>
      <c r="K15" s="44">
        <v>18072.13</v>
      </c>
      <c r="L15" s="45">
        <v>0.1978</v>
      </c>
      <c r="M15" s="45">
        <v>-8.0000000000000004E-4</v>
      </c>
      <c r="N15" s="44">
        <v>671155.9</v>
      </c>
      <c r="O15" s="44">
        <v>32223065.68</v>
      </c>
      <c r="P15" s="44">
        <v>2225</v>
      </c>
      <c r="Q15" s="44">
        <v>2448</v>
      </c>
      <c r="R15" s="45">
        <v>-9.11E-2</v>
      </c>
      <c r="S15" s="44">
        <v>31.32</v>
      </c>
      <c r="T15" s="44">
        <v>36.61</v>
      </c>
      <c r="U15" s="46">
        <v>-0.16889999999999999</v>
      </c>
    </row>
    <row r="16" spans="1:23" ht="12" thickBot="1">
      <c r="A16" s="62"/>
      <c r="B16" s="53" t="s">
        <v>79</v>
      </c>
      <c r="C16" s="54"/>
      <c r="D16" s="44">
        <v>548836.56999999995</v>
      </c>
      <c r="E16" s="44">
        <v>490221</v>
      </c>
      <c r="F16" s="45">
        <v>1.1195999999999999</v>
      </c>
      <c r="G16" s="44">
        <v>439462.38</v>
      </c>
      <c r="H16" s="45">
        <v>0.24890000000000001</v>
      </c>
      <c r="I16" s="44">
        <v>39653.25</v>
      </c>
      <c r="J16" s="45">
        <v>7.22E-2</v>
      </c>
      <c r="K16" s="44">
        <v>24449.15</v>
      </c>
      <c r="L16" s="45">
        <v>5.5599999999999997E-2</v>
      </c>
      <c r="M16" s="45">
        <v>6.1999999999999998E-3</v>
      </c>
      <c r="N16" s="44">
        <v>4101811.71</v>
      </c>
      <c r="O16" s="44">
        <v>268053932.08000001</v>
      </c>
      <c r="P16" s="44">
        <v>34823</v>
      </c>
      <c r="Q16" s="44">
        <v>33697</v>
      </c>
      <c r="R16" s="45">
        <v>3.3399999999999999E-2</v>
      </c>
      <c r="S16" s="44">
        <v>15.76</v>
      </c>
      <c r="T16" s="44">
        <v>16.02</v>
      </c>
      <c r="U16" s="46">
        <v>-1.66E-2</v>
      </c>
    </row>
    <row r="17" spans="1:21" ht="12" thickBot="1">
      <c r="A17" s="62"/>
      <c r="B17" s="53" t="s">
        <v>80</v>
      </c>
      <c r="C17" s="54"/>
      <c r="D17" s="44">
        <v>381531.39</v>
      </c>
      <c r="E17" s="44">
        <v>507832</v>
      </c>
      <c r="F17" s="45">
        <v>0.75129999999999997</v>
      </c>
      <c r="G17" s="44">
        <v>325267.48</v>
      </c>
      <c r="H17" s="45">
        <v>0.17299999999999999</v>
      </c>
      <c r="I17" s="44">
        <v>41701.949999999997</v>
      </c>
      <c r="J17" s="45">
        <v>0.10929999999999999</v>
      </c>
      <c r="K17" s="44">
        <v>45221.81</v>
      </c>
      <c r="L17" s="45">
        <v>0.13900000000000001</v>
      </c>
      <c r="M17" s="45">
        <v>-8.0000000000000004E-4</v>
      </c>
      <c r="N17" s="44">
        <v>2609734.9500000002</v>
      </c>
      <c r="O17" s="44">
        <v>251299119.19999999</v>
      </c>
      <c r="P17" s="44">
        <v>8260</v>
      </c>
      <c r="Q17" s="44">
        <v>8251</v>
      </c>
      <c r="R17" s="45">
        <v>1.1000000000000001E-3</v>
      </c>
      <c r="S17" s="44">
        <v>46.19</v>
      </c>
      <c r="T17" s="44">
        <v>43.73</v>
      </c>
      <c r="U17" s="46">
        <v>5.3400000000000003E-2</v>
      </c>
    </row>
    <row r="18" spans="1:21" ht="12" thickBot="1">
      <c r="A18" s="62"/>
      <c r="B18" s="53" t="s">
        <v>81</v>
      </c>
      <c r="C18" s="54"/>
      <c r="D18" s="44">
        <v>1184971.46</v>
      </c>
      <c r="E18" s="44">
        <v>1196005</v>
      </c>
      <c r="F18" s="45">
        <v>0.99080000000000001</v>
      </c>
      <c r="G18" s="44">
        <v>1050931.96</v>
      </c>
      <c r="H18" s="45">
        <v>0.1275</v>
      </c>
      <c r="I18" s="44">
        <v>191146</v>
      </c>
      <c r="J18" s="45">
        <v>0.1613</v>
      </c>
      <c r="K18" s="44">
        <v>176688.16</v>
      </c>
      <c r="L18" s="45">
        <v>0.1681</v>
      </c>
      <c r="M18" s="45">
        <v>8.0000000000000004E-4</v>
      </c>
      <c r="N18" s="44">
        <v>9601641.3599999994</v>
      </c>
      <c r="O18" s="44">
        <v>621467503.76999998</v>
      </c>
      <c r="P18" s="44">
        <v>65244</v>
      </c>
      <c r="Q18" s="44">
        <v>65903</v>
      </c>
      <c r="R18" s="45">
        <v>-0.01</v>
      </c>
      <c r="S18" s="44">
        <v>18.16</v>
      </c>
      <c r="T18" s="44">
        <v>18.13</v>
      </c>
      <c r="U18" s="46">
        <v>1.6000000000000001E-3</v>
      </c>
    </row>
    <row r="19" spans="1:21" ht="12" thickBot="1">
      <c r="A19" s="62"/>
      <c r="B19" s="53" t="s">
        <v>82</v>
      </c>
      <c r="C19" s="54"/>
      <c r="D19" s="44">
        <v>855659.52000000002</v>
      </c>
      <c r="E19" s="44">
        <v>563834</v>
      </c>
      <c r="F19" s="45">
        <v>1.5176000000000001</v>
      </c>
      <c r="G19" s="44">
        <v>436720.62</v>
      </c>
      <c r="H19" s="45">
        <v>0.95930000000000004</v>
      </c>
      <c r="I19" s="44">
        <v>54510.22</v>
      </c>
      <c r="J19" s="45">
        <v>6.3700000000000007E-2</v>
      </c>
      <c r="K19" s="44">
        <v>68951.95</v>
      </c>
      <c r="L19" s="45">
        <v>0.15790000000000001</v>
      </c>
      <c r="M19" s="45">
        <v>-2.0999999999999999E-3</v>
      </c>
      <c r="N19" s="44">
        <v>3977171.05</v>
      </c>
      <c r="O19" s="44">
        <v>213081580.37</v>
      </c>
      <c r="P19" s="44">
        <v>12682</v>
      </c>
      <c r="Q19" s="44">
        <v>11247</v>
      </c>
      <c r="R19" s="45">
        <v>0.12759999999999999</v>
      </c>
      <c r="S19" s="44">
        <v>67.47</v>
      </c>
      <c r="T19" s="44">
        <v>41.49</v>
      </c>
      <c r="U19" s="46">
        <v>0.3851</v>
      </c>
    </row>
    <row r="20" spans="1:21" ht="12" thickBot="1">
      <c r="A20" s="62"/>
      <c r="B20" s="53" t="s">
        <v>83</v>
      </c>
      <c r="C20" s="54"/>
      <c r="D20" s="44">
        <v>842312.97</v>
      </c>
      <c r="E20" s="44">
        <v>741166</v>
      </c>
      <c r="F20" s="45">
        <v>1.1365000000000001</v>
      </c>
      <c r="G20" s="44">
        <v>750554.11</v>
      </c>
      <c r="H20" s="45">
        <v>0.12230000000000001</v>
      </c>
      <c r="I20" s="44">
        <v>12653.46</v>
      </c>
      <c r="J20" s="45">
        <v>1.4999999999999999E-2</v>
      </c>
      <c r="K20" s="44">
        <v>17268.88</v>
      </c>
      <c r="L20" s="45">
        <v>2.3E-2</v>
      </c>
      <c r="M20" s="45">
        <v>-2.7000000000000001E-3</v>
      </c>
      <c r="N20" s="44">
        <v>6302687.4000000004</v>
      </c>
      <c r="O20" s="44">
        <v>323511367.27999997</v>
      </c>
      <c r="P20" s="44">
        <v>32958</v>
      </c>
      <c r="Q20" s="44">
        <v>33664</v>
      </c>
      <c r="R20" s="45">
        <v>-2.1000000000000001E-2</v>
      </c>
      <c r="S20" s="44">
        <v>25.56</v>
      </c>
      <c r="T20" s="44">
        <v>25.03</v>
      </c>
      <c r="U20" s="46">
        <v>2.0500000000000001E-2</v>
      </c>
    </row>
    <row r="21" spans="1:21" ht="12" thickBot="1">
      <c r="A21" s="62"/>
      <c r="B21" s="53" t="s">
        <v>84</v>
      </c>
      <c r="C21" s="54"/>
      <c r="D21" s="44">
        <v>281680.2</v>
      </c>
      <c r="E21" s="44">
        <v>305056</v>
      </c>
      <c r="F21" s="45">
        <v>0.9234</v>
      </c>
      <c r="G21" s="44">
        <v>256607.57</v>
      </c>
      <c r="H21" s="45">
        <v>9.7699999999999995E-2</v>
      </c>
      <c r="I21" s="44">
        <v>36585.9</v>
      </c>
      <c r="J21" s="45">
        <v>0.12989999999999999</v>
      </c>
      <c r="K21" s="44">
        <v>36714.44</v>
      </c>
      <c r="L21" s="45">
        <v>0.1431</v>
      </c>
      <c r="M21" s="45">
        <v>0</v>
      </c>
      <c r="N21" s="44">
        <v>2113875.33</v>
      </c>
      <c r="O21" s="44">
        <v>122991568.3</v>
      </c>
      <c r="P21" s="44">
        <v>27013</v>
      </c>
      <c r="Q21" s="44">
        <v>27812</v>
      </c>
      <c r="R21" s="45">
        <v>-2.87E-2</v>
      </c>
      <c r="S21" s="44">
        <v>10.43</v>
      </c>
      <c r="T21" s="44">
        <v>10.38</v>
      </c>
      <c r="U21" s="46">
        <v>5.0000000000000001E-3</v>
      </c>
    </row>
    <row r="22" spans="1:21" ht="12" thickBot="1">
      <c r="A22" s="62"/>
      <c r="B22" s="53" t="s">
        <v>85</v>
      </c>
      <c r="C22" s="54"/>
      <c r="D22" s="44">
        <v>817823.63</v>
      </c>
      <c r="E22" s="44">
        <v>974770</v>
      </c>
      <c r="F22" s="45">
        <v>0.83899999999999997</v>
      </c>
      <c r="G22" s="44">
        <v>549654.81000000006</v>
      </c>
      <c r="H22" s="45">
        <v>0.4879</v>
      </c>
      <c r="I22" s="44">
        <v>104977.25</v>
      </c>
      <c r="J22" s="45">
        <v>0.12839999999999999</v>
      </c>
      <c r="K22" s="44">
        <v>82786.55</v>
      </c>
      <c r="L22" s="45">
        <v>0.15060000000000001</v>
      </c>
      <c r="M22" s="45">
        <v>2.7000000000000001E-3</v>
      </c>
      <c r="N22" s="44">
        <v>5971189</v>
      </c>
      <c r="O22" s="44">
        <v>351671305.60000002</v>
      </c>
      <c r="P22" s="44">
        <v>53993</v>
      </c>
      <c r="Q22" s="44">
        <v>53897</v>
      </c>
      <c r="R22" s="45">
        <v>1.8E-3</v>
      </c>
      <c r="S22" s="44">
        <v>15.15</v>
      </c>
      <c r="T22" s="44">
        <v>14.94</v>
      </c>
      <c r="U22" s="46">
        <v>1.35E-2</v>
      </c>
    </row>
    <row r="23" spans="1:21" ht="12" thickBot="1">
      <c r="A23" s="62"/>
      <c r="B23" s="53" t="s">
        <v>86</v>
      </c>
      <c r="C23" s="54"/>
      <c r="D23" s="44">
        <v>1988481.57</v>
      </c>
      <c r="E23" s="44">
        <v>1815859</v>
      </c>
      <c r="F23" s="45">
        <v>1.0951</v>
      </c>
      <c r="G23" s="44">
        <v>1864824.37</v>
      </c>
      <c r="H23" s="45">
        <v>6.6299999999999998E-2</v>
      </c>
      <c r="I23" s="44">
        <v>177924.1</v>
      </c>
      <c r="J23" s="45">
        <v>8.9499999999999996E-2</v>
      </c>
      <c r="K23" s="44">
        <v>227591.44</v>
      </c>
      <c r="L23" s="45">
        <v>0.122</v>
      </c>
      <c r="M23" s="45">
        <v>-2.2000000000000001E-3</v>
      </c>
      <c r="N23" s="44">
        <v>14732295.289999999</v>
      </c>
      <c r="O23" s="44">
        <v>782848361.07000005</v>
      </c>
      <c r="P23" s="44">
        <v>69890</v>
      </c>
      <c r="Q23" s="44">
        <v>70781</v>
      </c>
      <c r="R23" s="45">
        <v>-1.26E-2</v>
      </c>
      <c r="S23" s="44">
        <v>28.45</v>
      </c>
      <c r="T23" s="44">
        <v>27.61</v>
      </c>
      <c r="U23" s="46">
        <v>2.9600000000000001E-2</v>
      </c>
    </row>
    <row r="24" spans="1:21" ht="12" thickBot="1">
      <c r="A24" s="62"/>
      <c r="B24" s="53" t="s">
        <v>87</v>
      </c>
      <c r="C24" s="54"/>
      <c r="D24" s="44">
        <v>229119.92</v>
      </c>
      <c r="E24" s="44">
        <v>255982</v>
      </c>
      <c r="F24" s="45">
        <v>0.89510000000000001</v>
      </c>
      <c r="G24" s="44">
        <v>231750.71</v>
      </c>
      <c r="H24" s="45">
        <v>-1.14E-2</v>
      </c>
      <c r="I24" s="44">
        <v>32976.1</v>
      </c>
      <c r="J24" s="45">
        <v>0.1439</v>
      </c>
      <c r="K24" s="44">
        <v>33817.199999999997</v>
      </c>
      <c r="L24" s="45">
        <v>0.1459</v>
      </c>
      <c r="M24" s="45">
        <v>-2.0000000000000001E-4</v>
      </c>
      <c r="N24" s="44">
        <v>1748292.88</v>
      </c>
      <c r="O24" s="44">
        <v>95351506.969999999</v>
      </c>
      <c r="P24" s="44">
        <v>27069</v>
      </c>
      <c r="Q24" s="44">
        <v>26986</v>
      </c>
      <c r="R24" s="45">
        <v>3.0999999999999999E-3</v>
      </c>
      <c r="S24" s="44">
        <v>8.4600000000000009</v>
      </c>
      <c r="T24" s="44">
        <v>8.5399999999999991</v>
      </c>
      <c r="U24" s="46">
        <v>-9.4999999999999998E-3</v>
      </c>
    </row>
    <row r="25" spans="1:21" ht="12" thickBot="1">
      <c r="A25" s="62"/>
      <c r="B25" s="53" t="s">
        <v>88</v>
      </c>
      <c r="C25" s="54"/>
      <c r="D25" s="44">
        <v>214011.27</v>
      </c>
      <c r="E25" s="44">
        <v>237217</v>
      </c>
      <c r="F25" s="45">
        <v>0.9022</v>
      </c>
      <c r="G25" s="44">
        <v>182746.57</v>
      </c>
      <c r="H25" s="45">
        <v>0.1711</v>
      </c>
      <c r="I25" s="44">
        <v>20898.28</v>
      </c>
      <c r="J25" s="45">
        <v>9.7699999999999995E-2</v>
      </c>
      <c r="K25" s="44">
        <v>-7015.13</v>
      </c>
      <c r="L25" s="45">
        <v>-3.8399999999999997E-2</v>
      </c>
      <c r="M25" s="45">
        <v>-3.9800000000000002E-2</v>
      </c>
      <c r="N25" s="44">
        <v>1648228.24</v>
      </c>
      <c r="O25" s="44">
        <v>80153008.060000002</v>
      </c>
      <c r="P25" s="44">
        <v>15178</v>
      </c>
      <c r="Q25" s="44">
        <v>15064</v>
      </c>
      <c r="R25" s="45">
        <v>7.6E-3</v>
      </c>
      <c r="S25" s="44">
        <v>14.1</v>
      </c>
      <c r="T25" s="44">
        <v>14.23</v>
      </c>
      <c r="U25" s="46">
        <v>-9.4000000000000004E-3</v>
      </c>
    </row>
    <row r="26" spans="1:21" ht="12" thickBot="1">
      <c r="A26" s="62"/>
      <c r="B26" s="53" t="s">
        <v>89</v>
      </c>
      <c r="C26" s="54"/>
      <c r="D26" s="44">
        <v>378214.23</v>
      </c>
      <c r="E26" s="44">
        <v>513942</v>
      </c>
      <c r="F26" s="45">
        <v>0.7359</v>
      </c>
      <c r="G26" s="44">
        <v>362056.28</v>
      </c>
      <c r="H26" s="45">
        <v>4.4600000000000001E-2</v>
      </c>
      <c r="I26" s="44">
        <v>81917.179999999993</v>
      </c>
      <c r="J26" s="45">
        <v>0.21659999999999999</v>
      </c>
      <c r="K26" s="44">
        <v>73000</v>
      </c>
      <c r="L26" s="45">
        <v>0.2016</v>
      </c>
      <c r="M26" s="45">
        <v>1.1999999999999999E-3</v>
      </c>
      <c r="N26" s="44">
        <v>2785156.96</v>
      </c>
      <c r="O26" s="44">
        <v>170832077.03</v>
      </c>
      <c r="P26" s="44">
        <v>32967</v>
      </c>
      <c r="Q26" s="44">
        <v>33757</v>
      </c>
      <c r="R26" s="45">
        <v>-2.3400000000000001E-2</v>
      </c>
      <c r="S26" s="44">
        <v>11.47</v>
      </c>
      <c r="T26" s="44">
        <v>11.57</v>
      </c>
      <c r="U26" s="46">
        <v>-8.3000000000000001E-3</v>
      </c>
    </row>
    <row r="27" spans="1:21" ht="12" thickBot="1">
      <c r="A27" s="62"/>
      <c r="B27" s="53" t="s">
        <v>90</v>
      </c>
      <c r="C27" s="54"/>
      <c r="D27" s="44">
        <v>199427.93</v>
      </c>
      <c r="E27" s="44">
        <v>226497</v>
      </c>
      <c r="F27" s="45">
        <v>0.88049999999999995</v>
      </c>
      <c r="G27" s="44">
        <v>190810.68</v>
      </c>
      <c r="H27" s="45">
        <v>4.5199999999999997E-2</v>
      </c>
      <c r="I27" s="44">
        <v>58838.18</v>
      </c>
      <c r="J27" s="45">
        <v>0.29499999999999998</v>
      </c>
      <c r="K27" s="44">
        <v>56267.79</v>
      </c>
      <c r="L27" s="45">
        <v>0.2949</v>
      </c>
      <c r="M27" s="45">
        <v>5.0000000000000001E-4</v>
      </c>
      <c r="N27" s="44">
        <v>1501975.91</v>
      </c>
      <c r="O27" s="44">
        <v>80099119.159999996</v>
      </c>
      <c r="P27" s="44">
        <v>31256</v>
      </c>
      <c r="Q27" s="44">
        <v>31733</v>
      </c>
      <c r="R27" s="45">
        <v>-1.4999999999999999E-2</v>
      </c>
      <c r="S27" s="44">
        <v>6.38</v>
      </c>
      <c r="T27" s="44">
        <v>6.38</v>
      </c>
      <c r="U27" s="46">
        <v>6.9999999999999999E-4</v>
      </c>
    </row>
    <row r="28" spans="1:21" ht="12" thickBot="1">
      <c r="A28" s="62"/>
      <c r="B28" s="53" t="s">
        <v>91</v>
      </c>
      <c r="C28" s="54"/>
      <c r="D28" s="44">
        <v>790494.63</v>
      </c>
      <c r="E28" s="44">
        <v>852422</v>
      </c>
      <c r="F28" s="45">
        <v>0.9274</v>
      </c>
      <c r="G28" s="44">
        <v>761726.07</v>
      </c>
      <c r="H28" s="45">
        <v>3.78E-2</v>
      </c>
      <c r="I28" s="44">
        <v>45999.67</v>
      </c>
      <c r="J28" s="45">
        <v>5.8200000000000002E-2</v>
      </c>
      <c r="K28" s="44">
        <v>65122.12</v>
      </c>
      <c r="L28" s="45">
        <v>8.5500000000000007E-2</v>
      </c>
      <c r="M28" s="45">
        <v>-2.8999999999999998E-3</v>
      </c>
      <c r="N28" s="44">
        <v>5582212.5</v>
      </c>
      <c r="O28" s="44">
        <v>277882837.45999998</v>
      </c>
      <c r="P28" s="44">
        <v>42010</v>
      </c>
      <c r="Q28" s="44">
        <v>42540</v>
      </c>
      <c r="R28" s="45">
        <v>-1.2500000000000001E-2</v>
      </c>
      <c r="S28" s="44">
        <v>18.82</v>
      </c>
      <c r="T28" s="44">
        <v>18.66</v>
      </c>
      <c r="U28" s="46">
        <v>8.2000000000000007E-3</v>
      </c>
    </row>
    <row r="29" spans="1:21" ht="12" thickBot="1">
      <c r="A29" s="62"/>
      <c r="B29" s="53" t="s">
        <v>92</v>
      </c>
      <c r="C29" s="54"/>
      <c r="D29" s="44">
        <v>476542.71</v>
      </c>
      <c r="E29" s="44">
        <v>601398</v>
      </c>
      <c r="F29" s="45">
        <v>0.79239999999999999</v>
      </c>
      <c r="G29" s="44">
        <v>438343.82</v>
      </c>
      <c r="H29" s="45">
        <v>8.7099999999999997E-2</v>
      </c>
      <c r="I29" s="44">
        <v>63066.91</v>
      </c>
      <c r="J29" s="45">
        <v>0.1323</v>
      </c>
      <c r="K29" s="44">
        <v>84477.94</v>
      </c>
      <c r="L29" s="45">
        <v>0.19270000000000001</v>
      </c>
      <c r="M29" s="45">
        <v>-2.5000000000000001E-3</v>
      </c>
      <c r="N29" s="44">
        <v>3371709.65</v>
      </c>
      <c r="O29" s="44">
        <v>195966356.50999999</v>
      </c>
      <c r="P29" s="44">
        <v>76637</v>
      </c>
      <c r="Q29" s="44">
        <v>76713</v>
      </c>
      <c r="R29" s="45">
        <v>-1E-3</v>
      </c>
      <c r="S29" s="44">
        <v>6.22</v>
      </c>
      <c r="T29" s="44">
        <v>6.26</v>
      </c>
      <c r="U29" s="46">
        <v>-6.1000000000000004E-3</v>
      </c>
    </row>
    <row r="30" spans="1:21" ht="12" thickBot="1">
      <c r="A30" s="62"/>
      <c r="B30" s="53" t="s">
        <v>93</v>
      </c>
      <c r="C30" s="54"/>
      <c r="D30" s="44">
        <v>699231.44</v>
      </c>
      <c r="E30" s="44">
        <v>863931</v>
      </c>
      <c r="F30" s="45">
        <v>0.80940000000000001</v>
      </c>
      <c r="G30" s="44">
        <v>630782.73</v>
      </c>
      <c r="H30" s="45">
        <v>0.1085</v>
      </c>
      <c r="I30" s="44">
        <v>107747.97</v>
      </c>
      <c r="J30" s="45">
        <v>0.15409999999999999</v>
      </c>
      <c r="K30" s="44">
        <v>113122.76</v>
      </c>
      <c r="L30" s="45">
        <v>0.17929999999999999</v>
      </c>
      <c r="M30" s="45">
        <v>-5.0000000000000001E-4</v>
      </c>
      <c r="N30" s="44">
        <v>5607372.5</v>
      </c>
      <c r="O30" s="44">
        <v>357222173.19</v>
      </c>
      <c r="P30" s="44">
        <v>58253</v>
      </c>
      <c r="Q30" s="44">
        <v>58868</v>
      </c>
      <c r="R30" s="45">
        <v>-1.04E-2</v>
      </c>
      <c r="S30" s="44">
        <v>12</v>
      </c>
      <c r="T30" s="44">
        <v>12.13</v>
      </c>
      <c r="U30" s="46">
        <v>-1.06E-2</v>
      </c>
    </row>
    <row r="31" spans="1:21" ht="12" thickBot="1">
      <c r="A31" s="62"/>
      <c r="B31" s="53" t="s">
        <v>94</v>
      </c>
      <c r="C31" s="54"/>
      <c r="D31" s="44">
        <v>683577.28</v>
      </c>
      <c r="E31" s="44">
        <v>704881</v>
      </c>
      <c r="F31" s="45">
        <v>0.9698</v>
      </c>
      <c r="G31" s="44">
        <v>807822.3</v>
      </c>
      <c r="H31" s="45">
        <v>-0.15379999999999999</v>
      </c>
      <c r="I31" s="44">
        <v>34885.760000000002</v>
      </c>
      <c r="J31" s="45">
        <v>5.0999999999999997E-2</v>
      </c>
      <c r="K31" s="44">
        <v>48049.42</v>
      </c>
      <c r="L31" s="45">
        <v>5.9499999999999997E-2</v>
      </c>
      <c r="M31" s="45">
        <v>-2.7000000000000001E-3</v>
      </c>
      <c r="N31" s="44">
        <v>6002159.7199999997</v>
      </c>
      <c r="O31" s="44">
        <v>296068712.12</v>
      </c>
      <c r="P31" s="44">
        <v>28738</v>
      </c>
      <c r="Q31" s="44">
        <v>30994</v>
      </c>
      <c r="R31" s="45">
        <v>-7.2800000000000004E-2</v>
      </c>
      <c r="S31" s="44">
        <v>23.79</v>
      </c>
      <c r="T31" s="44">
        <v>24.36</v>
      </c>
      <c r="U31" s="46">
        <v>-2.4199999999999999E-2</v>
      </c>
    </row>
    <row r="32" spans="1:21" ht="12" thickBot="1">
      <c r="A32" s="62"/>
      <c r="B32" s="53" t="s">
        <v>95</v>
      </c>
      <c r="C32" s="54"/>
      <c r="D32" s="44">
        <v>107989.14</v>
      </c>
      <c r="E32" s="44">
        <v>125060</v>
      </c>
      <c r="F32" s="45">
        <v>0.86350000000000005</v>
      </c>
      <c r="G32" s="44">
        <v>104821.98</v>
      </c>
      <c r="H32" s="45">
        <v>3.0200000000000001E-2</v>
      </c>
      <c r="I32" s="44">
        <v>28776.14</v>
      </c>
      <c r="J32" s="45">
        <v>0.26650000000000001</v>
      </c>
      <c r="K32" s="44">
        <v>28470.16</v>
      </c>
      <c r="L32" s="45">
        <v>0.27160000000000001</v>
      </c>
      <c r="M32" s="45">
        <v>1E-4</v>
      </c>
      <c r="N32" s="44">
        <v>783336.32</v>
      </c>
      <c r="O32" s="44">
        <v>44160702.140000001</v>
      </c>
      <c r="P32" s="44">
        <v>24471</v>
      </c>
      <c r="Q32" s="44">
        <v>24668</v>
      </c>
      <c r="R32" s="45">
        <v>-8.0000000000000002E-3</v>
      </c>
      <c r="S32" s="44">
        <v>4.41</v>
      </c>
      <c r="T32" s="44">
        <v>4.4400000000000004</v>
      </c>
      <c r="U32" s="46">
        <v>-7.0000000000000001E-3</v>
      </c>
    </row>
    <row r="33" spans="1:21" ht="12" thickBot="1">
      <c r="A33" s="62"/>
      <c r="B33" s="53" t="s">
        <v>96</v>
      </c>
      <c r="C33" s="54"/>
      <c r="D33" s="44">
        <v>40.340000000000003</v>
      </c>
      <c r="E33" s="47"/>
      <c r="F33" s="47"/>
      <c r="G33" s="44">
        <v>119.27</v>
      </c>
      <c r="H33" s="45">
        <v>-0.66180000000000005</v>
      </c>
      <c r="I33" s="44">
        <v>9.1999999999999993</v>
      </c>
      <c r="J33" s="45">
        <v>0.22800000000000001</v>
      </c>
      <c r="K33" s="44">
        <v>21.49</v>
      </c>
      <c r="L33" s="45">
        <v>0.1802</v>
      </c>
      <c r="M33" s="45">
        <v>-5.7000000000000002E-3</v>
      </c>
      <c r="N33" s="44">
        <v>227.32</v>
      </c>
      <c r="O33" s="44">
        <v>29520.54</v>
      </c>
      <c r="P33" s="44">
        <v>8</v>
      </c>
      <c r="Q33" s="44">
        <v>7</v>
      </c>
      <c r="R33" s="45">
        <v>0.1429</v>
      </c>
      <c r="S33" s="44">
        <v>5.04</v>
      </c>
      <c r="T33" s="44">
        <v>4.55</v>
      </c>
      <c r="U33" s="46">
        <v>9.69E-2</v>
      </c>
    </row>
    <row r="34" spans="1:21" ht="12" thickBot="1">
      <c r="A34" s="62"/>
      <c r="B34" s="53" t="s">
        <v>97</v>
      </c>
      <c r="C34" s="5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4">
        <v>25.9</v>
      </c>
      <c r="P34" s="47"/>
      <c r="Q34" s="47"/>
      <c r="R34" s="47"/>
      <c r="S34" s="47"/>
      <c r="T34" s="47"/>
      <c r="U34" s="48"/>
    </row>
    <row r="35" spans="1:21" ht="12" thickBot="1">
      <c r="A35" s="62"/>
      <c r="B35" s="53" t="s">
        <v>98</v>
      </c>
      <c r="C35" s="54"/>
      <c r="D35" s="44">
        <v>151656.88</v>
      </c>
      <c r="E35" s="44">
        <v>168507</v>
      </c>
      <c r="F35" s="45">
        <v>0.9</v>
      </c>
      <c r="G35" s="44">
        <v>133288.57999999999</v>
      </c>
      <c r="H35" s="45">
        <v>0.13780000000000001</v>
      </c>
      <c r="I35" s="44">
        <v>17207.05</v>
      </c>
      <c r="J35" s="45">
        <v>0.1135</v>
      </c>
      <c r="K35" s="44">
        <v>24597.03</v>
      </c>
      <c r="L35" s="45">
        <v>0.1845</v>
      </c>
      <c r="M35" s="45">
        <v>-3.0000000000000001E-3</v>
      </c>
      <c r="N35" s="44">
        <v>1162839.9099999999</v>
      </c>
      <c r="O35" s="44">
        <v>47352601.950000003</v>
      </c>
      <c r="P35" s="44">
        <v>12066</v>
      </c>
      <c r="Q35" s="44">
        <v>11959</v>
      </c>
      <c r="R35" s="45">
        <v>8.8999999999999999E-3</v>
      </c>
      <c r="S35" s="44">
        <v>12.57</v>
      </c>
      <c r="T35" s="44">
        <v>12.5</v>
      </c>
      <c r="U35" s="46">
        <v>5.7999999999999996E-3</v>
      </c>
    </row>
    <row r="36" spans="1:21" ht="12" thickBot="1">
      <c r="A36" s="62"/>
      <c r="B36" s="53" t="s">
        <v>99</v>
      </c>
      <c r="C36" s="54"/>
      <c r="D36" s="47"/>
      <c r="E36" s="44">
        <v>430583</v>
      </c>
      <c r="F36" s="47"/>
      <c r="G36" s="44">
        <v>22496.32</v>
      </c>
      <c r="H36" s="47"/>
      <c r="I36" s="47"/>
      <c r="J36" s="47"/>
      <c r="K36" s="44">
        <v>926.63</v>
      </c>
      <c r="L36" s="45">
        <v>4.1200000000000001E-2</v>
      </c>
      <c r="M36" s="47"/>
      <c r="N36" s="47"/>
      <c r="O36" s="47"/>
      <c r="P36" s="47"/>
      <c r="Q36" s="47"/>
      <c r="R36" s="47"/>
      <c r="S36" s="47"/>
      <c r="T36" s="47"/>
      <c r="U36" s="48"/>
    </row>
    <row r="37" spans="1:21" ht="12" thickBot="1">
      <c r="A37" s="62"/>
      <c r="B37" s="53" t="s">
        <v>100</v>
      </c>
      <c r="C37" s="54"/>
      <c r="D37" s="47"/>
      <c r="E37" s="44">
        <v>141578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8"/>
    </row>
    <row r="38" spans="1:21" ht="12" thickBot="1">
      <c r="A38" s="62"/>
      <c r="B38" s="53" t="s">
        <v>101</v>
      </c>
      <c r="C38" s="54"/>
      <c r="D38" s="47"/>
      <c r="E38" s="44">
        <v>155664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8"/>
    </row>
    <row r="39" spans="1:21" ht="12" customHeight="1" thickBot="1">
      <c r="A39" s="62"/>
      <c r="B39" s="53" t="s">
        <v>102</v>
      </c>
      <c r="C39" s="54"/>
      <c r="D39" s="44">
        <v>209111.97</v>
      </c>
      <c r="E39" s="44">
        <v>323794</v>
      </c>
      <c r="F39" s="45">
        <v>0.64580000000000004</v>
      </c>
      <c r="G39" s="44">
        <v>260833.32</v>
      </c>
      <c r="H39" s="45">
        <v>-0.1983</v>
      </c>
      <c r="I39" s="44">
        <v>9673.58</v>
      </c>
      <c r="J39" s="45">
        <v>4.6300000000000001E-2</v>
      </c>
      <c r="K39" s="44">
        <v>13497.85</v>
      </c>
      <c r="L39" s="45">
        <v>5.1700000000000003E-2</v>
      </c>
      <c r="M39" s="45">
        <v>-2.8E-3</v>
      </c>
      <c r="N39" s="44">
        <v>1569259.06</v>
      </c>
      <c r="O39" s="44">
        <v>114291557.13</v>
      </c>
      <c r="P39" s="44">
        <v>358</v>
      </c>
      <c r="Q39" s="44">
        <v>356</v>
      </c>
      <c r="R39" s="45">
        <v>5.5999999999999999E-3</v>
      </c>
      <c r="S39" s="44">
        <v>584.11</v>
      </c>
      <c r="T39" s="44">
        <v>600.66</v>
      </c>
      <c r="U39" s="46">
        <v>-2.8299999999999999E-2</v>
      </c>
    </row>
    <row r="40" spans="1:21" ht="12" thickBot="1">
      <c r="A40" s="62"/>
      <c r="B40" s="53" t="s">
        <v>103</v>
      </c>
      <c r="C40" s="54"/>
      <c r="D40" s="44">
        <v>333827.78000000003</v>
      </c>
      <c r="E40" s="44">
        <v>366634</v>
      </c>
      <c r="F40" s="45">
        <v>0.91049999999999998</v>
      </c>
      <c r="G40" s="44">
        <v>321218.82</v>
      </c>
      <c r="H40" s="45">
        <v>3.9300000000000002E-2</v>
      </c>
      <c r="I40" s="44">
        <v>22107.32</v>
      </c>
      <c r="J40" s="45">
        <v>6.6199999999999995E-2</v>
      </c>
      <c r="K40" s="44">
        <v>32614.01</v>
      </c>
      <c r="L40" s="45">
        <v>0.10150000000000001</v>
      </c>
      <c r="M40" s="45">
        <v>-3.2000000000000002E-3</v>
      </c>
      <c r="N40" s="44">
        <v>2537358.4</v>
      </c>
      <c r="O40" s="44">
        <v>153964965.34999999</v>
      </c>
      <c r="P40" s="44">
        <v>1705</v>
      </c>
      <c r="Q40" s="44">
        <v>1913</v>
      </c>
      <c r="R40" s="45">
        <v>-0.1087</v>
      </c>
      <c r="S40" s="44">
        <v>195.79</v>
      </c>
      <c r="T40" s="44">
        <v>185.08</v>
      </c>
      <c r="U40" s="46">
        <v>5.4699999999999999E-2</v>
      </c>
    </row>
    <row r="41" spans="1:21" ht="12" thickBot="1">
      <c r="A41" s="62"/>
      <c r="B41" s="53" t="s">
        <v>104</v>
      </c>
      <c r="C41" s="54"/>
      <c r="D41" s="47"/>
      <c r="E41" s="44">
        <v>177121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8"/>
    </row>
    <row r="42" spans="1:21" ht="12" thickBot="1">
      <c r="A42" s="62"/>
      <c r="B42" s="53" t="s">
        <v>105</v>
      </c>
      <c r="C42" s="54"/>
      <c r="D42" s="47"/>
      <c r="E42" s="44">
        <v>54587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8"/>
    </row>
    <row r="43" spans="1:21" ht="12" thickBot="1">
      <c r="A43" s="63"/>
      <c r="B43" s="53" t="s">
        <v>106</v>
      </c>
      <c r="C43" s="54"/>
      <c r="D43" s="49">
        <v>32133.54</v>
      </c>
      <c r="E43" s="50"/>
      <c r="F43" s="50"/>
      <c r="G43" s="49">
        <v>35633.54</v>
      </c>
      <c r="H43" s="51">
        <v>-9.8199999999999996E-2</v>
      </c>
      <c r="I43" s="49">
        <v>4967.9799999999996</v>
      </c>
      <c r="J43" s="51">
        <v>0.15459999999999999</v>
      </c>
      <c r="K43" s="49">
        <v>3239.04</v>
      </c>
      <c r="L43" s="51">
        <v>9.0899999999999995E-2</v>
      </c>
      <c r="M43" s="51">
        <v>5.3E-3</v>
      </c>
      <c r="N43" s="49">
        <v>190798.25</v>
      </c>
      <c r="O43" s="49">
        <v>15316238.949999999</v>
      </c>
      <c r="P43" s="49">
        <v>59</v>
      </c>
      <c r="Q43" s="49">
        <v>44</v>
      </c>
      <c r="R43" s="51">
        <v>0.34089999999999998</v>
      </c>
      <c r="S43" s="49">
        <v>544.64</v>
      </c>
      <c r="T43" s="49">
        <v>509.43</v>
      </c>
      <c r="U43" s="52">
        <v>6.4600000000000005E-2</v>
      </c>
    </row>
  </sheetData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40700</v>
      </c>
      <c r="D2" s="32">
        <v>456752.63911196601</v>
      </c>
      <c r="E2" s="32">
        <v>349410.24164615403</v>
      </c>
      <c r="F2" s="32">
        <v>107342.397465812</v>
      </c>
      <c r="G2" s="32">
        <v>349410.24164615403</v>
      </c>
      <c r="H2" s="32">
        <v>0.23501210124261299</v>
      </c>
    </row>
    <row r="3" spans="1:8" ht="14.25">
      <c r="A3" s="32">
        <v>2</v>
      </c>
      <c r="B3" s="33">
        <v>13</v>
      </c>
      <c r="C3" s="32">
        <v>8240.67</v>
      </c>
      <c r="D3" s="32">
        <v>61923.639822176803</v>
      </c>
      <c r="E3" s="32">
        <v>47084.224364344598</v>
      </c>
      <c r="F3" s="32">
        <v>14839.4154578322</v>
      </c>
      <c r="G3" s="32">
        <v>47084.224364344598</v>
      </c>
      <c r="H3" s="32">
        <v>0.23964055569804801</v>
      </c>
    </row>
    <row r="4" spans="1:8" ht="14.25">
      <c r="A4" s="32">
        <v>3</v>
      </c>
      <c r="B4" s="33">
        <v>14</v>
      </c>
      <c r="C4" s="32">
        <v>88479</v>
      </c>
      <c r="D4" s="32">
        <v>89271.503476068407</v>
      </c>
      <c r="E4" s="32">
        <v>65104.176726495702</v>
      </c>
      <c r="F4" s="32">
        <v>24167.3267495726</v>
      </c>
      <c r="G4" s="32">
        <v>65104.176726495702</v>
      </c>
      <c r="H4" s="32">
        <v>0.270717147225501</v>
      </c>
    </row>
    <row r="5" spans="1:8" ht="14.25">
      <c r="A5" s="32">
        <v>4</v>
      </c>
      <c r="B5" s="33">
        <v>15</v>
      </c>
      <c r="C5" s="32">
        <v>2441</v>
      </c>
      <c r="D5" s="32">
        <v>35932.690957264997</v>
      </c>
      <c r="E5" s="32">
        <v>27469.910566666698</v>
      </c>
      <c r="F5" s="32">
        <v>8462.7803905982892</v>
      </c>
      <c r="G5" s="32">
        <v>27469.910566666698</v>
      </c>
      <c r="H5" s="32">
        <v>0.23551757926126801</v>
      </c>
    </row>
    <row r="6" spans="1:8" ht="14.25">
      <c r="A6" s="32">
        <v>5</v>
      </c>
      <c r="B6" s="33">
        <v>16</v>
      </c>
      <c r="C6" s="32">
        <v>1944</v>
      </c>
      <c r="D6" s="32">
        <v>160876.78255726499</v>
      </c>
      <c r="E6" s="32">
        <v>163233.93712136801</v>
      </c>
      <c r="F6" s="32">
        <v>-2357.15456410256</v>
      </c>
      <c r="G6" s="32">
        <v>163233.93712136801</v>
      </c>
      <c r="H6" s="32">
        <v>-1.4651925073548301E-2</v>
      </c>
    </row>
    <row r="7" spans="1:8" ht="14.25">
      <c r="A7" s="32">
        <v>6</v>
      </c>
      <c r="B7" s="33">
        <v>17</v>
      </c>
      <c r="C7" s="32">
        <v>13651</v>
      </c>
      <c r="D7" s="32">
        <v>252120.510046154</v>
      </c>
      <c r="E7" s="32">
        <v>191344.97876153799</v>
      </c>
      <c r="F7" s="32">
        <v>60775.531284615397</v>
      </c>
      <c r="G7" s="32">
        <v>191344.97876153799</v>
      </c>
      <c r="H7" s="32">
        <v>0.24105746602483699</v>
      </c>
    </row>
    <row r="8" spans="1:8" ht="14.25">
      <c r="A8" s="32">
        <v>7</v>
      </c>
      <c r="B8" s="33">
        <v>18</v>
      </c>
      <c r="C8" s="32">
        <v>14536</v>
      </c>
      <c r="D8" s="32">
        <v>118425.279460684</v>
      </c>
      <c r="E8" s="32">
        <v>93911.435664957302</v>
      </c>
      <c r="F8" s="32">
        <v>24513.843795726501</v>
      </c>
      <c r="G8" s="32">
        <v>93911.435664957302</v>
      </c>
      <c r="H8" s="32">
        <v>0.20699840361250699</v>
      </c>
    </row>
    <row r="9" spans="1:8" ht="14.25">
      <c r="A9" s="32">
        <v>8</v>
      </c>
      <c r="B9" s="33">
        <v>19</v>
      </c>
      <c r="C9" s="32">
        <v>8958</v>
      </c>
      <c r="D9" s="32">
        <v>69687.850341880301</v>
      </c>
      <c r="E9" s="32">
        <v>53061.950546153799</v>
      </c>
      <c r="F9" s="32">
        <v>16625.899795726498</v>
      </c>
      <c r="G9" s="32">
        <v>53061.950546153799</v>
      </c>
      <c r="H9" s="32">
        <v>0.23857673488508799</v>
      </c>
    </row>
    <row r="10" spans="1:8" ht="14.25">
      <c r="A10" s="32">
        <v>9</v>
      </c>
      <c r="B10" s="33">
        <v>21</v>
      </c>
      <c r="C10" s="32">
        <v>130759</v>
      </c>
      <c r="D10" s="32">
        <v>548836.38910000003</v>
      </c>
      <c r="E10" s="32">
        <v>509183.31349999999</v>
      </c>
      <c r="F10" s="32">
        <v>39653.075599999996</v>
      </c>
      <c r="G10" s="32">
        <v>509183.31349999999</v>
      </c>
      <c r="H10" s="32">
        <v>7.2249355887324507E-2</v>
      </c>
    </row>
    <row r="11" spans="1:8" ht="14.25">
      <c r="A11" s="32">
        <v>10</v>
      </c>
      <c r="B11" s="33">
        <v>22</v>
      </c>
      <c r="C11" s="32">
        <v>22726</v>
      </c>
      <c r="D11" s="32">
        <v>381531.41372649599</v>
      </c>
      <c r="E11" s="32">
        <v>339829.43280085502</v>
      </c>
      <c r="F11" s="32">
        <v>41701.980925641001</v>
      </c>
      <c r="G11" s="32">
        <v>339829.43280085502</v>
      </c>
      <c r="H11" s="32">
        <v>0.10930156580903599</v>
      </c>
    </row>
    <row r="12" spans="1:8" ht="14.25">
      <c r="A12" s="32">
        <v>11</v>
      </c>
      <c r="B12" s="33">
        <v>23</v>
      </c>
      <c r="C12" s="32">
        <v>143399.008</v>
      </c>
      <c r="D12" s="32">
        <v>1184971.4248333301</v>
      </c>
      <c r="E12" s="32">
        <v>993825.44123333297</v>
      </c>
      <c r="F12" s="32">
        <v>191145.98360000001</v>
      </c>
      <c r="G12" s="32">
        <v>993825.44123333297</v>
      </c>
      <c r="H12" s="32">
        <v>0.16130851731457099</v>
      </c>
    </row>
    <row r="13" spans="1:8" ht="14.25">
      <c r="A13" s="32">
        <v>12</v>
      </c>
      <c r="B13" s="33">
        <v>24</v>
      </c>
      <c r="C13" s="32">
        <v>23014.92</v>
      </c>
      <c r="D13" s="32">
        <v>855659.51565384597</v>
      </c>
      <c r="E13" s="32">
        <v>801149.29743931605</v>
      </c>
      <c r="F13" s="32">
        <v>54510.218214529901</v>
      </c>
      <c r="G13" s="32">
        <v>801149.29743931605</v>
      </c>
      <c r="H13" s="32">
        <v>6.3705501098619E-2</v>
      </c>
    </row>
    <row r="14" spans="1:8" ht="14.25">
      <c r="A14" s="32">
        <v>13</v>
      </c>
      <c r="B14" s="33">
        <v>25</v>
      </c>
      <c r="C14" s="32">
        <v>66666</v>
      </c>
      <c r="D14" s="32">
        <v>842313.00829999999</v>
      </c>
      <c r="E14" s="32">
        <v>829659.51020000002</v>
      </c>
      <c r="F14" s="32">
        <v>12653.498100000001</v>
      </c>
      <c r="G14" s="32">
        <v>829659.51020000002</v>
      </c>
      <c r="H14" s="32">
        <v>1.50223230263747E-2</v>
      </c>
    </row>
    <row r="15" spans="1:8" ht="14.25">
      <c r="A15" s="32">
        <v>14</v>
      </c>
      <c r="B15" s="33">
        <v>26</v>
      </c>
      <c r="C15" s="32">
        <v>62259</v>
      </c>
      <c r="D15" s="32">
        <v>281679.97654197097</v>
      </c>
      <c r="E15" s="32">
        <v>245094.29585647801</v>
      </c>
      <c r="F15" s="32">
        <v>36585.6806854928</v>
      </c>
      <c r="G15" s="32">
        <v>245094.29585647801</v>
      </c>
      <c r="H15" s="32">
        <v>0.12988385306841799</v>
      </c>
    </row>
    <row r="16" spans="1:8" ht="14.25">
      <c r="A16" s="32">
        <v>15</v>
      </c>
      <c r="B16" s="33">
        <v>27</v>
      </c>
      <c r="C16" s="32">
        <v>128303.395</v>
      </c>
      <c r="D16" s="32">
        <v>817823.78126371698</v>
      </c>
      <c r="E16" s="32">
        <v>712846.38601415895</v>
      </c>
      <c r="F16" s="32">
        <v>104977.395249558</v>
      </c>
      <c r="G16" s="32">
        <v>712846.38601415895</v>
      </c>
      <c r="H16" s="32">
        <v>0.12836187654918099</v>
      </c>
    </row>
    <row r="17" spans="1:8" ht="14.25">
      <c r="A17" s="32">
        <v>16</v>
      </c>
      <c r="B17" s="33">
        <v>29</v>
      </c>
      <c r="C17" s="32">
        <v>169370</v>
      </c>
      <c r="D17" s="32">
        <v>1988482.5814470099</v>
      </c>
      <c r="E17" s="32">
        <v>1810557.4975863199</v>
      </c>
      <c r="F17" s="32">
        <v>177925.08386068401</v>
      </c>
      <c r="G17" s="32">
        <v>1810557.4975863199</v>
      </c>
      <c r="H17" s="32">
        <v>8.9477818674785006E-2</v>
      </c>
    </row>
    <row r="18" spans="1:8" ht="14.25">
      <c r="A18" s="32">
        <v>17</v>
      </c>
      <c r="B18" s="33">
        <v>31</v>
      </c>
      <c r="C18" s="32">
        <v>33192.425999999999</v>
      </c>
      <c r="D18" s="32">
        <v>229119.90073550399</v>
      </c>
      <c r="E18" s="32">
        <v>196143.81469653</v>
      </c>
      <c r="F18" s="32">
        <v>32976.086038974601</v>
      </c>
      <c r="G18" s="32">
        <v>196143.81469653</v>
      </c>
      <c r="H18" s="32">
        <v>0.143925018879273</v>
      </c>
    </row>
    <row r="19" spans="1:8" ht="14.25">
      <c r="A19" s="32">
        <v>18</v>
      </c>
      <c r="B19" s="33">
        <v>32</v>
      </c>
      <c r="C19" s="32">
        <v>13819.433000000001</v>
      </c>
      <c r="D19" s="32">
        <v>214011.265729559</v>
      </c>
      <c r="E19" s="32">
        <v>193112.98516728001</v>
      </c>
      <c r="F19" s="32">
        <v>20898.2805622792</v>
      </c>
      <c r="G19" s="32">
        <v>193112.98516728001</v>
      </c>
      <c r="H19" s="32">
        <v>9.7650375979215207E-2</v>
      </c>
    </row>
    <row r="20" spans="1:8" ht="14.25">
      <c r="A20" s="32">
        <v>19</v>
      </c>
      <c r="B20" s="33">
        <v>33</v>
      </c>
      <c r="C20" s="32">
        <v>31508.29</v>
      </c>
      <c r="D20" s="32">
        <v>378214.23560009099</v>
      </c>
      <c r="E20" s="32">
        <v>296297.02655360301</v>
      </c>
      <c r="F20" s="32">
        <v>81917.209046487798</v>
      </c>
      <c r="G20" s="32">
        <v>296297.02655360301</v>
      </c>
      <c r="H20" s="32">
        <v>0.216589438830917</v>
      </c>
    </row>
    <row r="21" spans="1:8" ht="14.25">
      <c r="A21" s="32">
        <v>20</v>
      </c>
      <c r="B21" s="33">
        <v>34</v>
      </c>
      <c r="C21" s="32">
        <v>42512.17</v>
      </c>
      <c r="D21" s="32">
        <v>199427.876495348</v>
      </c>
      <c r="E21" s="32">
        <v>140589.748267013</v>
      </c>
      <c r="F21" s="32">
        <v>58838.128228335299</v>
      </c>
      <c r="G21" s="32">
        <v>140589.748267013</v>
      </c>
      <c r="H21" s="32">
        <v>0.29503462235234501</v>
      </c>
    </row>
    <row r="22" spans="1:8" ht="14.25">
      <c r="A22" s="32">
        <v>21</v>
      </c>
      <c r="B22" s="33">
        <v>35</v>
      </c>
      <c r="C22" s="32">
        <v>31310.812999999998</v>
      </c>
      <c r="D22" s="32">
        <v>790494.63336283201</v>
      </c>
      <c r="E22" s="32">
        <v>744494.97499808902</v>
      </c>
      <c r="F22" s="32">
        <v>45999.6583647433</v>
      </c>
      <c r="G22" s="32">
        <v>744494.97499808902</v>
      </c>
      <c r="H22" s="32">
        <v>5.8190981220273198E-2</v>
      </c>
    </row>
    <row r="23" spans="1:8" ht="14.25">
      <c r="A23" s="32">
        <v>22</v>
      </c>
      <c r="B23" s="33">
        <v>36</v>
      </c>
      <c r="C23" s="32">
        <v>92240.365000000005</v>
      </c>
      <c r="D23" s="32">
        <v>476542.71336460201</v>
      </c>
      <c r="E23" s="32">
        <v>413475.77557159902</v>
      </c>
      <c r="F23" s="32">
        <v>63066.937793002297</v>
      </c>
      <c r="G23" s="32">
        <v>413475.77557159902</v>
      </c>
      <c r="H23" s="32">
        <v>0.13234267574405201</v>
      </c>
    </row>
    <row r="24" spans="1:8" ht="14.25">
      <c r="A24" s="32">
        <v>23</v>
      </c>
      <c r="B24" s="33">
        <v>37</v>
      </c>
      <c r="C24" s="32">
        <v>98730.561000000002</v>
      </c>
      <c r="D24" s="32">
        <v>699231.43911061902</v>
      </c>
      <c r="E24" s="32">
        <v>591483.45478687296</v>
      </c>
      <c r="F24" s="32">
        <v>107747.984323746</v>
      </c>
      <c r="G24" s="32">
        <v>591483.45478687296</v>
      </c>
      <c r="H24" s="32">
        <v>0.15409487945907499</v>
      </c>
    </row>
    <row r="25" spans="1:8" ht="14.25">
      <c r="A25" s="32">
        <v>24</v>
      </c>
      <c r="B25" s="33">
        <v>38</v>
      </c>
      <c r="C25" s="32">
        <v>146584.158</v>
      </c>
      <c r="D25" s="32">
        <v>683577.30665752199</v>
      </c>
      <c r="E25" s="32">
        <v>648691.70780176995</v>
      </c>
      <c r="F25" s="32">
        <v>34885.5988557522</v>
      </c>
      <c r="G25" s="32">
        <v>648691.70780176995</v>
      </c>
      <c r="H25" s="32">
        <v>5.1033875051136199E-2</v>
      </c>
    </row>
    <row r="26" spans="1:8" ht="14.25">
      <c r="A26" s="32">
        <v>25</v>
      </c>
      <c r="B26" s="33">
        <v>39</v>
      </c>
      <c r="C26" s="32">
        <v>83871.172999999995</v>
      </c>
      <c r="D26" s="32">
        <v>107989.04460068099</v>
      </c>
      <c r="E26" s="32">
        <v>79213.016295636102</v>
      </c>
      <c r="F26" s="32">
        <v>28776.0283050447</v>
      </c>
      <c r="G26" s="32">
        <v>79213.016295636102</v>
      </c>
      <c r="H26" s="32">
        <v>0.26647173712344602</v>
      </c>
    </row>
    <row r="27" spans="1:8" ht="14.25">
      <c r="A27" s="32">
        <v>26</v>
      </c>
      <c r="B27" s="33">
        <v>40</v>
      </c>
      <c r="C27" s="32">
        <v>12.08</v>
      </c>
      <c r="D27" s="32">
        <v>40.341900000000003</v>
      </c>
      <c r="E27" s="32">
        <v>31.144600000000001</v>
      </c>
      <c r="F27" s="32">
        <v>9.1973000000000003</v>
      </c>
      <c r="G27" s="32">
        <v>31.144600000000001</v>
      </c>
      <c r="H27" s="32">
        <v>0.22798380839772001</v>
      </c>
    </row>
    <row r="28" spans="1:8" ht="14.25">
      <c r="A28" s="32">
        <v>27</v>
      </c>
      <c r="B28" s="33">
        <v>42</v>
      </c>
      <c r="C28" s="32">
        <v>10525.073</v>
      </c>
      <c r="D28" s="32">
        <v>151656.8775</v>
      </c>
      <c r="E28" s="32">
        <v>134449.81479999999</v>
      </c>
      <c r="F28" s="32">
        <v>17207.062699999999</v>
      </c>
      <c r="G28" s="32">
        <v>134449.81479999999</v>
      </c>
      <c r="H28" s="32">
        <v>0.11346048384782299</v>
      </c>
    </row>
    <row r="29" spans="1:8" ht="14.25">
      <c r="A29" s="32">
        <v>28</v>
      </c>
      <c r="B29" s="33">
        <v>75</v>
      </c>
      <c r="C29" s="32">
        <v>372</v>
      </c>
      <c r="D29" s="32">
        <v>209111.96581196599</v>
      </c>
      <c r="E29" s="32">
        <v>199438.38717948701</v>
      </c>
      <c r="F29" s="32">
        <v>9673.5786324786295</v>
      </c>
      <c r="G29" s="32">
        <v>199438.38717948701</v>
      </c>
      <c r="H29" s="32">
        <v>4.6260282595101003E-2</v>
      </c>
    </row>
    <row r="30" spans="1:8" ht="14.25">
      <c r="A30" s="32">
        <v>29</v>
      </c>
      <c r="B30" s="33">
        <v>76</v>
      </c>
      <c r="C30" s="32">
        <v>1827</v>
      </c>
      <c r="D30" s="32">
        <v>333827.77349743602</v>
      </c>
      <c r="E30" s="32">
        <v>311720.458177778</v>
      </c>
      <c r="F30" s="32">
        <v>22107.315319658101</v>
      </c>
      <c r="G30" s="32">
        <v>311720.458177778</v>
      </c>
      <c r="H30" s="32">
        <v>6.6223714965489303E-2</v>
      </c>
    </row>
    <row r="31" spans="1:8" ht="14.25">
      <c r="A31" s="32">
        <v>30</v>
      </c>
      <c r="B31" s="33">
        <v>99</v>
      </c>
      <c r="C31" s="32">
        <v>59</v>
      </c>
      <c r="D31" s="32">
        <v>32133.5382346267</v>
      </c>
      <c r="E31" s="32">
        <v>27165.556387565201</v>
      </c>
      <c r="F31" s="32">
        <v>4967.98184706149</v>
      </c>
      <c r="G31" s="32">
        <v>27165.556387565201</v>
      </c>
      <c r="H31" s="32">
        <v>0.15460425835422201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2013-11-08T00:40:05Z</dcterms:modified>
</cp:coreProperties>
</file>