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<sst xmlns="http://schemas.openxmlformats.org/spreadsheetml/2006/main" count="114" uniqueCount="107">
  <si>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</si>
  <si>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</si>
  <si>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</si>
  <si>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</si>
  <si>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</si>
  <si>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</si>
  <si>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</si>
  <si>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</si>
  <si>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</si>
  <si>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</si>
  <si>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</si>
  <si>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</si>
  <si>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</si>
  <si>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</si>
  <si>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</si>
  <si>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</si>
  <si>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</si>
  <si>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</si>
  <si>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</si>
  <si>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</si>
  <si>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</si>
  <si>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</si>
  <si>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</si>
  <si>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</si>
  <si>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</si>
  <si>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</si>
  <si>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</si>
  <si>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</si>
  <si>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</si>
  <si>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</si>
  <si>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</si>
  <si>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</si>
  <si>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</si>
  <si>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</si>
  <si>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</si>
  <si>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</si>
  <si>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</si>
  <si>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</si>
  <si>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</si>
  <si>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</si>
  <si>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</si>
  <si>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</si>
  <si>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</si>
  <si>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</si>
  <si>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</si>
  <si>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</si>
  <si>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</si>
  <si>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</si>
  <si>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</si>
  <si>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</si>
  <si>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</si>
  <si>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</si>
  <si>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</si>
  <si>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</si>
  <si>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</si>
  <si>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</si>
  <si>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</si>
  <si>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</si>
  <si>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</si>
  <si>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</si>
  <si>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</si>
  <si>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</si>
  <si>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</si>
  <si>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</si>
  <si>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</si>
  <si>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</si>
  <si>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</si>
  <si>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</si>
  <si>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</si>
  <si>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</si>
  <si>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</si>
  <si>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r>
      <t>12-</t>
    </r>
    <r>
      <rPr>
        <sz val="8"/>
        <color rgb="FF000000"/>
        <rFont val="宋体"/>
        <family val="3"/>
        <charset val="134"/>
      </rPr>
      <t>家庭用品</t>
    </r>
  </si>
  <si>
    <r>
      <t>13-</t>
    </r>
    <r>
      <rPr>
        <sz val="8"/>
        <color rgb="FF000000"/>
        <rFont val="宋体"/>
        <family val="3"/>
        <charset val="134"/>
      </rPr>
      <t>学习、文化用品</t>
    </r>
  </si>
  <si>
    <r>
      <t>14-</t>
    </r>
    <r>
      <rPr>
        <sz val="8"/>
        <color rgb="FF000000"/>
        <rFont val="宋体"/>
        <family val="3"/>
        <charset val="134"/>
      </rPr>
      <t>休闲用品</t>
    </r>
  </si>
  <si>
    <r>
      <t>15-DIY</t>
    </r>
    <r>
      <rPr>
        <sz val="8"/>
        <color rgb="FF000000"/>
        <rFont val="宋体"/>
        <family val="3"/>
        <charset val="134"/>
      </rPr>
      <t>课</t>
    </r>
  </si>
  <si>
    <r>
      <t>16-</t>
    </r>
    <r>
      <rPr>
        <sz val="8"/>
        <color rgb="FF000000"/>
        <rFont val="宋体"/>
        <family val="3"/>
        <charset val="134"/>
      </rPr>
      <t>床上用品</t>
    </r>
  </si>
  <si>
    <r>
      <t>17-</t>
    </r>
    <r>
      <rPr>
        <sz val="8"/>
        <color rgb="FF000000"/>
        <rFont val="宋体"/>
        <family val="3"/>
        <charset val="134"/>
      </rPr>
      <t>纺织</t>
    </r>
  </si>
  <si>
    <r>
      <t>18-</t>
    </r>
    <r>
      <rPr>
        <sz val="8"/>
        <color rgb="FF000000"/>
        <rFont val="宋体"/>
        <family val="3"/>
        <charset val="134"/>
      </rPr>
      <t>服饰</t>
    </r>
  </si>
  <si>
    <r>
      <t>19-</t>
    </r>
    <r>
      <rPr>
        <sz val="8"/>
        <color rgb="FF000000"/>
        <rFont val="宋体"/>
        <family val="3"/>
        <charset val="134"/>
      </rPr>
      <t>鞋类</t>
    </r>
  </si>
  <si>
    <r>
      <t>21-</t>
    </r>
    <r>
      <rPr>
        <sz val="8"/>
        <color rgb="FF000000"/>
        <rFont val="宋体"/>
        <family val="3"/>
        <charset val="134"/>
      </rPr>
      <t>饮料</t>
    </r>
  </si>
  <si>
    <r>
      <t>22-</t>
    </r>
    <r>
      <rPr>
        <sz val="8"/>
        <color rgb="FF000000"/>
        <rFont val="宋体"/>
        <family val="3"/>
        <charset val="134"/>
      </rPr>
      <t>烟酒</t>
    </r>
  </si>
  <si>
    <r>
      <t>23-</t>
    </r>
    <r>
      <rPr>
        <sz val="8"/>
        <color rgb="FF000000"/>
        <rFont val="宋体"/>
        <family val="3"/>
        <charset val="134"/>
      </rPr>
      <t>休闲食品</t>
    </r>
  </si>
  <si>
    <r>
      <t>24-</t>
    </r>
    <r>
      <rPr>
        <sz val="8"/>
        <color rgb="FF000000"/>
        <rFont val="宋体"/>
        <family val="3"/>
        <charset val="134"/>
      </rPr>
      <t>冲调饮品</t>
    </r>
  </si>
  <si>
    <r>
      <t>25-</t>
    </r>
    <r>
      <rPr>
        <sz val="8"/>
        <color rgb="FF000000"/>
        <rFont val="宋体"/>
        <family val="3"/>
        <charset val="134"/>
      </rPr>
      <t>粮油</t>
    </r>
  </si>
  <si>
    <r>
      <t>26-</t>
    </r>
    <r>
      <rPr>
        <sz val="8"/>
        <color rgb="FF000000"/>
        <rFont val="宋体"/>
        <family val="3"/>
        <charset val="134"/>
      </rPr>
      <t>南北罐头</t>
    </r>
  </si>
  <si>
    <r>
      <t>27-</t>
    </r>
    <r>
      <rPr>
        <sz val="8"/>
        <color rgb="FF000000"/>
        <rFont val="宋体"/>
        <family val="3"/>
        <charset val="134"/>
      </rPr>
      <t>冷冻冷藏</t>
    </r>
  </si>
  <si>
    <r>
      <t>29-</t>
    </r>
    <r>
      <rPr>
        <sz val="8"/>
        <color rgb="FF000000"/>
        <rFont val="宋体"/>
        <family val="3"/>
        <charset val="134"/>
      </rPr>
      <t>日化</t>
    </r>
  </si>
  <si>
    <r>
      <t>31-</t>
    </r>
    <r>
      <rPr>
        <sz val="8"/>
        <color rgb="FF000000"/>
        <rFont val="宋体"/>
        <family val="3"/>
        <charset val="134"/>
      </rPr>
      <t>熟食</t>
    </r>
  </si>
  <si>
    <r>
      <t>32-</t>
    </r>
    <r>
      <rPr>
        <sz val="8"/>
        <color rgb="FF000000"/>
        <rFont val="宋体"/>
        <family val="3"/>
        <charset val="134"/>
      </rPr>
      <t>水产</t>
    </r>
  </si>
  <si>
    <r>
      <t>33-</t>
    </r>
    <r>
      <rPr>
        <sz val="8"/>
        <color rgb="FF000000"/>
        <rFont val="宋体"/>
        <family val="3"/>
        <charset val="134"/>
      </rPr>
      <t>干杂</t>
    </r>
  </si>
  <si>
    <r>
      <t>34-</t>
    </r>
    <r>
      <rPr>
        <sz val="8"/>
        <color rgb="FF000000"/>
        <rFont val="宋体"/>
        <family val="3"/>
        <charset val="134"/>
      </rPr>
      <t>面包</t>
    </r>
  </si>
  <si>
    <r>
      <t>35-</t>
    </r>
    <r>
      <rPr>
        <sz val="8"/>
        <color rgb="FF000000"/>
        <rFont val="宋体"/>
        <family val="3"/>
        <charset val="134"/>
      </rPr>
      <t>鲜肉</t>
    </r>
  </si>
  <si>
    <r>
      <t>36-</t>
    </r>
    <r>
      <rPr>
        <sz val="8"/>
        <color rgb="FF000000"/>
        <rFont val="宋体"/>
        <family val="3"/>
        <charset val="134"/>
      </rPr>
      <t>蔬菜</t>
    </r>
  </si>
  <si>
    <r>
      <t>37-</t>
    </r>
    <r>
      <rPr>
        <sz val="8"/>
        <color rgb="FF000000"/>
        <rFont val="宋体"/>
        <family val="3"/>
        <charset val="134"/>
      </rPr>
      <t>水果</t>
    </r>
  </si>
  <si>
    <r>
      <t>38-</t>
    </r>
    <r>
      <rPr>
        <sz val="8"/>
        <color rgb="FF000000"/>
        <rFont val="宋体"/>
        <family val="3"/>
        <charset val="134"/>
      </rPr>
      <t>米蛋</t>
    </r>
  </si>
  <si>
    <r>
      <t>39-</t>
    </r>
    <r>
      <rPr>
        <sz val="8"/>
        <color rgb="FF000000"/>
        <rFont val="宋体"/>
        <family val="3"/>
        <charset val="134"/>
      </rPr>
      <t>面点</t>
    </r>
  </si>
  <si>
    <r>
      <t>40-</t>
    </r>
    <r>
      <rPr>
        <sz val="8"/>
        <color rgb="FF000000"/>
        <rFont val="宋体"/>
        <family val="3"/>
        <charset val="134"/>
      </rPr>
      <t>原材料</t>
    </r>
  </si>
  <si>
    <r>
      <t>41-</t>
    </r>
    <r>
      <rPr>
        <sz val="8"/>
        <color rgb="FF000000"/>
        <rFont val="宋体"/>
        <family val="3"/>
        <charset val="134"/>
      </rPr>
      <t>周转筐</t>
    </r>
  </si>
  <si>
    <r>
      <t>42-</t>
    </r>
    <r>
      <rPr>
        <sz val="8"/>
        <color rgb="FF000000"/>
        <rFont val="宋体"/>
        <family val="3"/>
        <charset val="134"/>
      </rPr>
      <t>冻品</t>
    </r>
  </si>
  <si>
    <r>
      <t>71-</t>
    </r>
    <r>
      <rPr>
        <sz val="8"/>
        <color rgb="FF000000"/>
        <rFont val="宋体"/>
        <family val="3"/>
        <charset val="134"/>
      </rPr>
      <t>黑电</t>
    </r>
  </si>
  <si>
    <r>
      <t>72-</t>
    </r>
    <r>
      <rPr>
        <sz val="8"/>
        <color rgb="FF000000"/>
        <rFont val="宋体"/>
        <family val="3"/>
        <charset val="134"/>
      </rPr>
      <t>空调</t>
    </r>
  </si>
  <si>
    <r>
      <t>73-</t>
    </r>
    <r>
      <rPr>
        <sz val="8"/>
        <color rgb="FF000000"/>
        <rFont val="宋体"/>
        <family val="3"/>
        <charset val="134"/>
      </rPr>
      <t>冰箱</t>
    </r>
  </si>
  <si>
    <r>
      <t>75-</t>
    </r>
    <r>
      <rPr>
        <sz val="8"/>
        <color rgb="FF000000"/>
        <rFont val="宋体"/>
        <family val="3"/>
        <charset val="134"/>
      </rPr>
      <t>手机数码部</t>
    </r>
  </si>
  <si>
    <r>
      <t>76-</t>
    </r>
    <r>
      <rPr>
        <sz val="8"/>
        <color rgb="FF000000"/>
        <rFont val="宋体"/>
        <family val="3"/>
        <charset val="134"/>
      </rPr>
      <t>小家电</t>
    </r>
  </si>
  <si>
    <r>
      <t>77-</t>
    </r>
    <r>
      <rPr>
        <sz val="8"/>
        <color rgb="FF000000"/>
        <rFont val="宋体"/>
        <family val="3"/>
        <charset val="134"/>
      </rPr>
      <t>洗衣机</t>
    </r>
  </si>
  <si>
    <r>
      <t>78-</t>
    </r>
    <r>
      <rPr>
        <sz val="8"/>
        <color rgb="FF000000"/>
        <rFont val="宋体"/>
        <family val="3"/>
        <charset val="134"/>
      </rPr>
      <t>厨卫</t>
    </r>
  </si>
  <si>
    <r>
      <t>99-</t>
    </r>
    <r>
      <rPr>
        <sz val="8"/>
        <color rgb="FF000000"/>
        <rFont val="宋体"/>
        <family val="3"/>
        <charset val="134"/>
      </rPr>
      <t>专柜</t>
    </r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</si>
</sst>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b/>
      <sz val="10"/>
      <color rgb="FF333399"/>
      <name val="宋体"/>
      <family val="3"/>
      <charset val="134"/>
    </font>
    <font>
      <sz val="8"/>
      <color rgb="FF333399"/>
      <name val="宋体"/>
      <family val="3"/>
      <charset val="134"/>
    </font>
    <font>
      <b/>
      <sz val="8"/>
      <color rgb="FF00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33" fillId="0" borderId="0" xfId="0" applyFont="1" applyAlignment="1">
      <alignment horizontal="left" wrapText="1"/>
    </xf>
    <xf numFmtId="0" fontId="34" fillId="0" borderId="19" xfId="0" applyFont="1" applyBorder="1" applyAlignment="1">
      <alignment horizontal="lef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49" fontId="35" fillId="33" borderId="13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2">
      <c r="A3" s="66" t="s">
        <v>5</v>
      </c>
      <c r="B3" s="66"/>
      <c r="C3" s="66"/>
      <c r="D3" s="66"/>
      <c r="E3" s="15">
        <f>RA!D7</f>
        <v>14158520.41</v>
      </c>
      <c r="F3" s="25">
        <f>RA!I7</f>
        <v>1338518.1000000001</v>
      </c>
      <c r="G3" s="16">
        <f>E3-F3</f>
        <v>12820002.310000001</v>
      </c>
      <c r="H3" s="27">
        <f>RA!J7</f>
        <v>9.4500000000000001E-2</v>
      </c>
      <c r="I3" s="20">
        <f>SUM(I4:I39)</f>
        <v>14158523.189517226</v>
      </c>
      <c r="J3" s="21">
        <f>SUM(J4:J39)</f>
        <v>12820001.95265536</v>
      </c>
      <c r="K3" s="22">
        <f>E3-I3</f>
        <v>-2.779517225921154</v>
      </c>
      <c r="L3" s="22">
        <f>G3-J3</f>
        <v>0.35734464041888714</v>
      </c>
    </row>
    <row r="4" spans="1:12">
      <c r="A4" s="67">
        <f>RA!A8</f>
        <v>41585</v>
      </c>
      <c r="B4" s="12">
        <v>12</v>
      </c>
      <c r="C4" s="64" t="s">
        <v>6</v>
      </c>
      <c r="D4" s="64"/>
      <c r="E4" s="15">
        <f>RA!D8</f>
        <v>496109</v>
      </c>
      <c r="F4" s="25">
        <f>RA!I8</f>
        <v>111322.06</v>
      </c>
      <c r="G4" s="16">
        <f t="shared" ref="G4:G39" si="0">E4-F4</f>
        <v>384786.94</v>
      </c>
      <c r="H4" s="27">
        <f>RA!J8</f>
        <v>0.22439999999999999</v>
      </c>
      <c r="I4" s="20">
        <f>VLOOKUP(B4,RMS!B:D,3,FALSE)</f>
        <v>496109.34786752099</v>
      </c>
      <c r="J4" s="21">
        <f>VLOOKUP(B4,RMS!B:E,4,FALSE)</f>
        <v>384786.929311966</v>
      </c>
      <c r="K4" s="22">
        <f t="shared" ref="K4:K39" si="1">E4-I4</f>
        <v>-0.34786752099171281</v>
      </c>
      <c r="L4" s="22">
        <f t="shared" ref="L4:L39" si="2">G4-J4</f>
        <v>1.0688034002669156E-2</v>
      </c>
    </row>
    <row r="5" spans="1:12">
      <c r="A5" s="67"/>
      <c r="B5" s="12">
        <v>13</v>
      </c>
      <c r="C5" s="64" t="s">
        <v>7</v>
      </c>
      <c r="D5" s="64"/>
      <c r="E5" s="15">
        <f>RA!D9</f>
        <v>69033.13</v>
      </c>
      <c r="F5" s="25">
        <f>RA!I9</f>
        <v>14757.17</v>
      </c>
      <c r="G5" s="16">
        <f t="shared" si="0"/>
        <v>54275.960000000006</v>
      </c>
      <c r="H5" s="27">
        <f>RA!J9</f>
        <v>0.21379999999999999</v>
      </c>
      <c r="I5" s="20">
        <f>VLOOKUP(B5,RMS!B:D,3,FALSE)</f>
        <v>69033.138724211502</v>
      </c>
      <c r="J5" s="21">
        <f>VLOOKUP(B5,RMS!B:E,4,FALSE)</f>
        <v>54275.963023356802</v>
      </c>
      <c r="K5" s="22">
        <f t="shared" si="1"/>
        <v>-8.724211496883072E-3</v>
      </c>
      <c r="L5" s="22">
        <f t="shared" si="2"/>
        <v>-3.0233567958930507E-3</v>
      </c>
    </row>
    <row r="6" spans="1:12">
      <c r="A6" s="67"/>
      <c r="B6" s="12">
        <v>14</v>
      </c>
      <c r="C6" s="64" t="s">
        <v>8</v>
      </c>
      <c r="D6" s="64"/>
      <c r="E6" s="15">
        <f>RA!D10</f>
        <v>93099.56</v>
      </c>
      <c r="F6" s="25">
        <f>RA!I10</f>
        <v>24832.09</v>
      </c>
      <c r="G6" s="16">
        <f t="shared" si="0"/>
        <v>68267.47</v>
      </c>
      <c r="H6" s="27">
        <f>RA!J10</f>
        <v>0.26669999999999999</v>
      </c>
      <c r="I6" s="20">
        <f>VLOOKUP(B6,RMS!B:D,3,FALSE)</f>
        <v>93101.332847008496</v>
      </c>
      <c r="J6" s="21">
        <f>VLOOKUP(B6,RMS!B:E,4,FALSE)</f>
        <v>68267.4706623932</v>
      </c>
      <c r="K6" s="22">
        <f t="shared" si="1"/>
        <v>-1.772847008498502</v>
      </c>
      <c r="L6" s="22">
        <f t="shared" si="2"/>
        <v>-6.6239319858141243E-4</v>
      </c>
    </row>
    <row r="7" spans="1:12">
      <c r="A7" s="67"/>
      <c r="B7" s="12">
        <v>15</v>
      </c>
      <c r="C7" s="64" t="s">
        <v>9</v>
      </c>
      <c r="D7" s="64"/>
      <c r="E7" s="15">
        <f>RA!D11</f>
        <v>35397.19</v>
      </c>
      <c r="F7" s="25">
        <f>RA!I11</f>
        <v>8288.08</v>
      </c>
      <c r="G7" s="16">
        <f t="shared" si="0"/>
        <v>27109.11</v>
      </c>
      <c r="H7" s="27">
        <f>RA!J11</f>
        <v>0.2341</v>
      </c>
      <c r="I7" s="20">
        <f>VLOOKUP(B7,RMS!B:D,3,FALSE)</f>
        <v>35397.210624786298</v>
      </c>
      <c r="J7" s="21">
        <f>VLOOKUP(B7,RMS!B:E,4,FALSE)</f>
        <v>27109.115082905999</v>
      </c>
      <c r="K7" s="22">
        <f t="shared" si="1"/>
        <v>-2.0624786295229569E-2</v>
      </c>
      <c r="L7" s="22">
        <f t="shared" si="2"/>
        <v>-5.0829059982788749E-3</v>
      </c>
    </row>
    <row r="8" spans="1:12">
      <c r="A8" s="67"/>
      <c r="B8" s="12">
        <v>16</v>
      </c>
      <c r="C8" s="64" t="s">
        <v>10</v>
      </c>
      <c r="D8" s="64"/>
      <c r="E8" s="15">
        <f>RA!D12</f>
        <v>208300.43</v>
      </c>
      <c r="F8" s="25">
        <f>RA!I12</f>
        <v>-14042.22</v>
      </c>
      <c r="G8" s="16">
        <f t="shared" si="0"/>
        <v>222342.65</v>
      </c>
      <c r="H8" s="27">
        <f>RA!J12</f>
        <v>-6.7400000000000002E-2</v>
      </c>
      <c r="I8" s="20">
        <f>VLOOKUP(B8,RMS!B:D,3,FALSE)</f>
        <v>208300.42369316201</v>
      </c>
      <c r="J8" s="21">
        <f>VLOOKUP(B8,RMS!B:E,4,FALSE)</f>
        <v>222342.649275214</v>
      </c>
      <c r="K8" s="22">
        <f t="shared" si="1"/>
        <v>6.3068379822652787E-3</v>
      </c>
      <c r="L8" s="22">
        <f t="shared" si="2"/>
        <v>7.2478599031455815E-4</v>
      </c>
    </row>
    <row r="9" spans="1:12">
      <c r="A9" s="67"/>
      <c r="B9" s="12">
        <v>17</v>
      </c>
      <c r="C9" s="64" t="s">
        <v>11</v>
      </c>
      <c r="D9" s="64"/>
      <c r="E9" s="15">
        <f>RA!D13</f>
        <v>250500.54</v>
      </c>
      <c r="F9" s="25">
        <f>RA!I13</f>
        <v>59102.09</v>
      </c>
      <c r="G9" s="16">
        <f t="shared" si="0"/>
        <v>191398.45</v>
      </c>
      <c r="H9" s="27">
        <f>RA!J13</f>
        <v>0.2359</v>
      </c>
      <c r="I9" s="20">
        <f>VLOOKUP(B9,RMS!B:D,3,FALSE)</f>
        <v>250500.67351453</v>
      </c>
      <c r="J9" s="21">
        <f>VLOOKUP(B9,RMS!B:E,4,FALSE)</f>
        <v>191398.45001538499</v>
      </c>
      <c r="K9" s="22">
        <f t="shared" si="1"/>
        <v>-0.13351452999631874</v>
      </c>
      <c r="L9" s="22">
        <f t="shared" si="2"/>
        <v>-1.5384983271360397E-5</v>
      </c>
    </row>
    <row r="10" spans="1:12">
      <c r="A10" s="67"/>
      <c r="B10" s="12">
        <v>18</v>
      </c>
      <c r="C10" s="64" t="s">
        <v>12</v>
      </c>
      <c r="D10" s="64"/>
      <c r="E10" s="15">
        <f>RA!D14</f>
        <v>152783.24</v>
      </c>
      <c r="F10" s="25">
        <f>RA!I14</f>
        <v>29685.58</v>
      </c>
      <c r="G10" s="16">
        <f t="shared" si="0"/>
        <v>123097.65999999999</v>
      </c>
      <c r="H10" s="27">
        <f>RA!J14</f>
        <v>0.1943</v>
      </c>
      <c r="I10" s="20">
        <f>VLOOKUP(B10,RMS!B:D,3,FALSE)</f>
        <v>152783.231173504</v>
      </c>
      <c r="J10" s="21">
        <f>VLOOKUP(B10,RMS!B:E,4,FALSE)</f>
        <v>123097.667998291</v>
      </c>
      <c r="K10" s="22">
        <f t="shared" si="1"/>
        <v>8.8264959922526032E-3</v>
      </c>
      <c r="L10" s="22">
        <f t="shared" si="2"/>
        <v>-7.9982910101534799E-3</v>
      </c>
    </row>
    <row r="11" spans="1:12">
      <c r="A11" s="67"/>
      <c r="B11" s="12">
        <v>19</v>
      </c>
      <c r="C11" s="64" t="s">
        <v>13</v>
      </c>
      <c r="D11" s="64"/>
      <c r="E11" s="15">
        <f>RA!D15</f>
        <v>91798.81</v>
      </c>
      <c r="F11" s="25">
        <f>RA!I15</f>
        <v>17858.75</v>
      </c>
      <c r="G11" s="16">
        <f t="shared" si="0"/>
        <v>73940.06</v>
      </c>
      <c r="H11" s="27">
        <f>RA!J15</f>
        <v>0.19450000000000001</v>
      </c>
      <c r="I11" s="20">
        <f>VLOOKUP(B11,RMS!B:D,3,FALSE)</f>
        <v>91798.858488888902</v>
      </c>
      <c r="J11" s="21">
        <f>VLOOKUP(B11,RMS!B:E,4,FALSE)</f>
        <v>73940.059094017095</v>
      </c>
      <c r="K11" s="22">
        <f t="shared" si="1"/>
        <v>-4.8488888904103078E-2</v>
      </c>
      <c r="L11" s="22">
        <f t="shared" si="2"/>
        <v>9.0598290262278169E-4</v>
      </c>
    </row>
    <row r="12" spans="1:12">
      <c r="A12" s="67"/>
      <c r="B12" s="12">
        <v>21</v>
      </c>
      <c r="C12" s="64" t="s">
        <v>14</v>
      </c>
      <c r="D12" s="64"/>
      <c r="E12" s="15">
        <f>RA!D16</f>
        <v>571439.55000000005</v>
      </c>
      <c r="F12" s="25">
        <f>RA!I16</f>
        <v>18917.650000000001</v>
      </c>
      <c r="G12" s="16">
        <f t="shared" si="0"/>
        <v>552521.9</v>
      </c>
      <c r="H12" s="27">
        <f>RA!J16</f>
        <v>3.3099999999999997E-2</v>
      </c>
      <c r="I12" s="20">
        <f>VLOOKUP(B12,RMS!B:D,3,FALSE)</f>
        <v>571439.36199999996</v>
      </c>
      <c r="J12" s="21">
        <f>VLOOKUP(B12,RMS!B:E,4,FALSE)</f>
        <v>552521.89950000006</v>
      </c>
      <c r="K12" s="22">
        <f t="shared" si="1"/>
        <v>0.18800000008195639</v>
      </c>
      <c r="L12" s="22">
        <f t="shared" si="2"/>
        <v>4.9999996554106474E-4</v>
      </c>
    </row>
    <row r="13" spans="1:12">
      <c r="A13" s="67"/>
      <c r="B13" s="12">
        <v>22</v>
      </c>
      <c r="C13" s="64" t="s">
        <v>15</v>
      </c>
      <c r="D13" s="64"/>
      <c r="E13" s="15">
        <f>RA!D17</f>
        <v>376909.43</v>
      </c>
      <c r="F13" s="25">
        <f>RA!I17</f>
        <v>50062.3</v>
      </c>
      <c r="G13" s="16">
        <f t="shared" si="0"/>
        <v>326847.13</v>
      </c>
      <c r="H13" s="27">
        <f>RA!J17</f>
        <v>0.1328</v>
      </c>
      <c r="I13" s="20">
        <f>VLOOKUP(B13,RMS!B:D,3,FALSE)</f>
        <v>376909.45128888899</v>
      </c>
      <c r="J13" s="21">
        <f>VLOOKUP(B13,RMS!B:E,4,FALSE)</f>
        <v>326847.123822222</v>
      </c>
      <c r="K13" s="22">
        <f t="shared" si="1"/>
        <v>-2.1288888994604349E-2</v>
      </c>
      <c r="L13" s="22">
        <f t="shared" si="2"/>
        <v>6.1777780065312982E-3</v>
      </c>
    </row>
    <row r="14" spans="1:12">
      <c r="A14" s="67"/>
      <c r="B14" s="12">
        <v>23</v>
      </c>
      <c r="C14" s="64" t="s">
        <v>16</v>
      </c>
      <c r="D14" s="64"/>
      <c r="E14" s="15">
        <f>RA!D18</f>
        <v>1269336.54</v>
      </c>
      <c r="F14" s="25">
        <f>RA!I18</f>
        <v>201600.55</v>
      </c>
      <c r="G14" s="16">
        <f t="shared" si="0"/>
        <v>1067735.99</v>
      </c>
      <c r="H14" s="27">
        <f>RA!J18</f>
        <v>0.1588</v>
      </c>
      <c r="I14" s="20">
        <f>VLOOKUP(B14,RMS!B:D,3,FALSE)</f>
        <v>1269336.5365384601</v>
      </c>
      <c r="J14" s="21">
        <f>VLOOKUP(B14,RMS!B:E,4,FALSE)</f>
        <v>1067735.9909769199</v>
      </c>
      <c r="K14" s="22">
        <f t="shared" si="1"/>
        <v>3.4615399781614542E-3</v>
      </c>
      <c r="L14" s="22">
        <f t="shared" si="2"/>
        <v>-9.7691989503800869E-4</v>
      </c>
    </row>
    <row r="15" spans="1:12">
      <c r="A15" s="67"/>
      <c r="B15" s="12">
        <v>24</v>
      </c>
      <c r="C15" s="64" t="s">
        <v>17</v>
      </c>
      <c r="D15" s="64"/>
      <c r="E15" s="15">
        <f>RA!D19</f>
        <v>497624.43</v>
      </c>
      <c r="F15" s="25">
        <f>RA!I19</f>
        <v>59516.22</v>
      </c>
      <c r="G15" s="16">
        <f t="shared" si="0"/>
        <v>438108.20999999996</v>
      </c>
      <c r="H15" s="27">
        <f>RA!J19</f>
        <v>0.1196</v>
      </c>
      <c r="I15" s="20">
        <f>VLOOKUP(B15,RMS!B:D,3,FALSE)</f>
        <v>497624.41562051303</v>
      </c>
      <c r="J15" s="21">
        <f>VLOOKUP(B15,RMS!B:E,4,FALSE)</f>
        <v>438108.202405983</v>
      </c>
      <c r="K15" s="22">
        <f t="shared" si="1"/>
        <v>1.4379486965481192E-2</v>
      </c>
      <c r="L15" s="22">
        <f t="shared" si="2"/>
        <v>7.594016962684691E-3</v>
      </c>
    </row>
    <row r="16" spans="1:12">
      <c r="A16" s="67"/>
      <c r="B16" s="12">
        <v>25</v>
      </c>
      <c r="C16" s="64" t="s">
        <v>18</v>
      </c>
      <c r="D16" s="64"/>
      <c r="E16" s="15">
        <f>RA!D20</f>
        <v>976369.48</v>
      </c>
      <c r="F16" s="25">
        <f>RA!I20</f>
        <v>12893.89</v>
      </c>
      <c r="G16" s="16">
        <f t="shared" si="0"/>
        <v>963475.59</v>
      </c>
      <c r="H16" s="27">
        <f>RA!J20</f>
        <v>1.32E-2</v>
      </c>
      <c r="I16" s="20">
        <f>VLOOKUP(B16,RMS!B:D,3,FALSE)</f>
        <v>976369.43779999996</v>
      </c>
      <c r="J16" s="21">
        <f>VLOOKUP(B16,RMS!B:E,4,FALSE)</f>
        <v>963475.59490000003</v>
      </c>
      <c r="K16" s="22">
        <f t="shared" si="1"/>
        <v>4.2200000025331974E-2</v>
      </c>
      <c r="L16" s="22">
        <f t="shared" si="2"/>
        <v>-4.9000000581145287E-3</v>
      </c>
    </row>
    <row r="17" spans="1:12">
      <c r="A17" s="67"/>
      <c r="B17" s="12">
        <v>26</v>
      </c>
      <c r="C17" s="64" t="s">
        <v>19</v>
      </c>
      <c r="D17" s="64"/>
      <c r="E17" s="15">
        <f>RA!D21</f>
        <v>298450.48</v>
      </c>
      <c r="F17" s="25">
        <f>RA!I21</f>
        <v>32839.629999999997</v>
      </c>
      <c r="G17" s="16">
        <f t="shared" si="0"/>
        <v>265610.84999999998</v>
      </c>
      <c r="H17" s="27">
        <f>RA!J21</f>
        <v>0.11</v>
      </c>
      <c r="I17" s="20">
        <f>VLOOKUP(B17,RMS!B:D,3,FALSE)</f>
        <v>298450.31351320603</v>
      </c>
      <c r="J17" s="21">
        <f>VLOOKUP(B17,RMS!B:E,4,FALSE)</f>
        <v>265610.85535990499</v>
      </c>
      <c r="K17" s="22">
        <f t="shared" si="1"/>
        <v>0.16648679395439103</v>
      </c>
      <c r="L17" s="22">
        <f t="shared" si="2"/>
        <v>-5.3599050152115524E-3</v>
      </c>
    </row>
    <row r="18" spans="1:12">
      <c r="A18" s="67"/>
      <c r="B18" s="12">
        <v>27</v>
      </c>
      <c r="C18" s="64" t="s">
        <v>20</v>
      </c>
      <c r="D18" s="64"/>
      <c r="E18" s="15">
        <f>RA!D22</f>
        <v>881417.92</v>
      </c>
      <c r="F18" s="25">
        <f>RA!I22</f>
        <v>106606.75</v>
      </c>
      <c r="G18" s="16">
        <f t="shared" si="0"/>
        <v>774811.17</v>
      </c>
      <c r="H18" s="27">
        <f>RA!J22</f>
        <v>0.12089999999999999</v>
      </c>
      <c r="I18" s="20">
        <f>VLOOKUP(B18,RMS!B:D,3,FALSE)</f>
        <v>881418.096418584</v>
      </c>
      <c r="J18" s="21">
        <f>VLOOKUP(B18,RMS!B:E,4,FALSE)</f>
        <v>774811.17627079599</v>
      </c>
      <c r="K18" s="22">
        <f t="shared" si="1"/>
        <v>-0.17641858395654708</v>
      </c>
      <c r="L18" s="22">
        <f t="shared" si="2"/>
        <v>-6.270795944146812E-3</v>
      </c>
    </row>
    <row r="19" spans="1:12">
      <c r="A19" s="67"/>
      <c r="B19" s="12">
        <v>29</v>
      </c>
      <c r="C19" s="64" t="s">
        <v>21</v>
      </c>
      <c r="D19" s="64"/>
      <c r="E19" s="15">
        <f>RA!D23</f>
        <v>2176473.59</v>
      </c>
      <c r="F19" s="25">
        <f>RA!I23</f>
        <v>120135.2</v>
      </c>
      <c r="G19" s="16">
        <f t="shared" si="0"/>
        <v>2056338.39</v>
      </c>
      <c r="H19" s="27">
        <f>RA!J23</f>
        <v>5.5199999999999999E-2</v>
      </c>
      <c r="I19" s="20">
        <f>VLOOKUP(B19,RMS!B:D,3,FALSE)</f>
        <v>2176474.7246880298</v>
      </c>
      <c r="J19" s="21">
        <f>VLOOKUP(B19,RMS!B:E,4,FALSE)</f>
        <v>2056338.4174247901</v>
      </c>
      <c r="K19" s="22">
        <f t="shared" si="1"/>
        <v>-1.1346880299970508</v>
      </c>
      <c r="L19" s="22">
        <f t="shared" si="2"/>
        <v>-2.7424790197983384E-2</v>
      </c>
    </row>
    <row r="20" spans="1:12">
      <c r="A20" s="67"/>
      <c r="B20" s="12">
        <v>31</v>
      </c>
      <c r="C20" s="64" t="s">
        <v>22</v>
      </c>
      <c r="D20" s="64"/>
      <c r="E20" s="15">
        <f>RA!D24</f>
        <v>259912.6</v>
      </c>
      <c r="F20" s="25">
        <f>RA!I24</f>
        <v>33698.44</v>
      </c>
      <c r="G20" s="16">
        <f t="shared" si="0"/>
        <v>226214.16</v>
      </c>
      <c r="H20" s="27">
        <f>RA!J24</f>
        <v>0.12970000000000001</v>
      </c>
      <c r="I20" s="20">
        <f>VLOOKUP(B20,RMS!B:D,3,FALSE)</f>
        <v>259912.63805645599</v>
      </c>
      <c r="J20" s="21">
        <f>VLOOKUP(B20,RMS!B:E,4,FALSE)</f>
        <v>226214.157519909</v>
      </c>
      <c r="K20" s="22">
        <f t="shared" si="1"/>
        <v>-3.8056455989135429E-2</v>
      </c>
      <c r="L20" s="22">
        <f t="shared" si="2"/>
        <v>2.4800910032354295E-3</v>
      </c>
    </row>
    <row r="21" spans="1:12">
      <c r="A21" s="67"/>
      <c r="B21" s="12">
        <v>32</v>
      </c>
      <c r="C21" s="64" t="s">
        <v>23</v>
      </c>
      <c r="D21" s="64"/>
      <c r="E21" s="15">
        <f>RA!D25</f>
        <v>244152.5</v>
      </c>
      <c r="F21" s="25">
        <f>RA!I25</f>
        <v>18578.04</v>
      </c>
      <c r="G21" s="16">
        <f t="shared" si="0"/>
        <v>225574.46</v>
      </c>
      <c r="H21" s="27">
        <f>RA!J25</f>
        <v>7.6100000000000001E-2</v>
      </c>
      <c r="I21" s="20">
        <f>VLOOKUP(B21,RMS!B:D,3,FALSE)</f>
        <v>244152.499473398</v>
      </c>
      <c r="J21" s="21">
        <f>VLOOKUP(B21,RMS!B:E,4,FALSE)</f>
        <v>225574.45597916099</v>
      </c>
      <c r="K21" s="22">
        <f t="shared" si="1"/>
        <v>5.2660200162790716E-4</v>
      </c>
      <c r="L21" s="22">
        <f t="shared" si="2"/>
        <v>4.0208389982581139E-3</v>
      </c>
    </row>
    <row r="22" spans="1:12">
      <c r="A22" s="67"/>
      <c r="B22" s="12">
        <v>33</v>
      </c>
      <c r="C22" s="64" t="s">
        <v>24</v>
      </c>
      <c r="D22" s="64"/>
      <c r="E22" s="15">
        <f>RA!D26</f>
        <v>420050.18</v>
      </c>
      <c r="F22" s="25">
        <f>RA!I26</f>
        <v>86137.27</v>
      </c>
      <c r="G22" s="16">
        <f t="shared" si="0"/>
        <v>333912.90999999997</v>
      </c>
      <c r="H22" s="27">
        <f>RA!J26</f>
        <v>0.2051</v>
      </c>
      <c r="I22" s="20">
        <f>VLOOKUP(B22,RMS!B:D,3,FALSE)</f>
        <v>420050.20585693198</v>
      </c>
      <c r="J22" s="21">
        <f>VLOOKUP(B22,RMS!B:E,4,FALSE)</f>
        <v>333912.89881654299</v>
      </c>
      <c r="K22" s="22">
        <f t="shared" si="1"/>
        <v>-2.5856931984890252E-2</v>
      </c>
      <c r="L22" s="22">
        <f t="shared" si="2"/>
        <v>1.1183456983417273E-2</v>
      </c>
    </row>
    <row r="23" spans="1:12">
      <c r="A23" s="67"/>
      <c r="B23" s="12">
        <v>34</v>
      </c>
      <c r="C23" s="64" t="s">
        <v>25</v>
      </c>
      <c r="D23" s="64"/>
      <c r="E23" s="15">
        <f>RA!D27</f>
        <v>212347.88</v>
      </c>
      <c r="F23" s="25">
        <f>RA!I27</f>
        <v>62987.49</v>
      </c>
      <c r="G23" s="16">
        <f t="shared" si="0"/>
        <v>149360.39000000001</v>
      </c>
      <c r="H23" s="27">
        <f>RA!J27</f>
        <v>0.29659999999999997</v>
      </c>
      <c r="I23" s="20">
        <f>VLOOKUP(B23,RMS!B:D,3,FALSE)</f>
        <v>212347.82742322801</v>
      </c>
      <c r="J23" s="21">
        <f>VLOOKUP(B23,RMS!B:E,4,FALSE)</f>
        <v>149360.39458246401</v>
      </c>
      <c r="K23" s="22">
        <f t="shared" si="1"/>
        <v>5.2576771995518357E-2</v>
      </c>
      <c r="L23" s="22">
        <f t="shared" si="2"/>
        <v>-4.5824639964848757E-3</v>
      </c>
    </row>
    <row r="24" spans="1:12">
      <c r="A24" s="67"/>
      <c r="B24" s="12">
        <v>35</v>
      </c>
      <c r="C24" s="64" t="s">
        <v>26</v>
      </c>
      <c r="D24" s="64"/>
      <c r="E24" s="15">
        <f>RA!D28</f>
        <v>886190.54</v>
      </c>
      <c r="F24" s="25">
        <f>RA!I28</f>
        <v>41338.639999999999</v>
      </c>
      <c r="G24" s="16">
        <f t="shared" si="0"/>
        <v>844851.9</v>
      </c>
      <c r="H24" s="27">
        <f>RA!J28</f>
        <v>4.6600000000000003E-2</v>
      </c>
      <c r="I24" s="20">
        <f>VLOOKUP(B24,RMS!B:D,3,FALSE)</f>
        <v>886190.53742566402</v>
      </c>
      <c r="J24" s="21">
        <f>VLOOKUP(B24,RMS!B:E,4,FALSE)</f>
        <v>844851.89334640699</v>
      </c>
      <c r="K24" s="22">
        <f t="shared" si="1"/>
        <v>2.5743360165506601E-3</v>
      </c>
      <c r="L24" s="22">
        <f t="shared" si="2"/>
        <v>6.6535930382087827E-3</v>
      </c>
    </row>
    <row r="25" spans="1:12">
      <c r="A25" s="67"/>
      <c r="B25" s="12">
        <v>36</v>
      </c>
      <c r="C25" s="64" t="s">
        <v>27</v>
      </c>
      <c r="D25" s="64"/>
      <c r="E25" s="15">
        <f>RA!D29</f>
        <v>508880.78</v>
      </c>
      <c r="F25" s="25">
        <f>RA!I29</f>
        <v>63340.09</v>
      </c>
      <c r="G25" s="16">
        <f t="shared" si="0"/>
        <v>445540.69000000006</v>
      </c>
      <c r="H25" s="27">
        <f>RA!J29</f>
        <v>0.1245</v>
      </c>
      <c r="I25" s="20">
        <f>VLOOKUP(B25,RMS!B:D,3,FALSE)</f>
        <v>508880.77930973499</v>
      </c>
      <c r="J25" s="21">
        <f>VLOOKUP(B25,RMS!B:E,4,FALSE)</f>
        <v>445540.658748366</v>
      </c>
      <c r="K25" s="22">
        <f t="shared" si="1"/>
        <v>6.9026503479108214E-4</v>
      </c>
      <c r="L25" s="22">
        <f t="shared" si="2"/>
        <v>3.1251634063664824E-2</v>
      </c>
    </row>
    <row r="26" spans="1:12">
      <c r="A26" s="67"/>
      <c r="B26" s="12">
        <v>37</v>
      </c>
      <c r="C26" s="64" t="s">
        <v>28</v>
      </c>
      <c r="D26" s="64"/>
      <c r="E26" s="15">
        <f>RA!D30</f>
        <v>748800.87</v>
      </c>
      <c r="F26" s="25">
        <f>RA!I30</f>
        <v>109854</v>
      </c>
      <c r="G26" s="16">
        <f t="shared" si="0"/>
        <v>638946.87</v>
      </c>
      <c r="H26" s="27">
        <f>RA!J30</f>
        <v>0.1467</v>
      </c>
      <c r="I26" s="20">
        <f>VLOOKUP(B26,RMS!B:D,3,FALSE)</f>
        <v>748800.87307522097</v>
      </c>
      <c r="J26" s="21">
        <f>VLOOKUP(B26,RMS!B:E,4,FALSE)</f>
        <v>638946.86308136</v>
      </c>
      <c r="K26" s="22">
        <f t="shared" si="1"/>
        <v>-3.0752209713682532E-3</v>
      </c>
      <c r="L26" s="22">
        <f t="shared" si="2"/>
        <v>6.9186399923637509E-3</v>
      </c>
    </row>
    <row r="27" spans="1:12">
      <c r="A27" s="67"/>
      <c r="B27" s="12">
        <v>38</v>
      </c>
      <c r="C27" s="64" t="s">
        <v>29</v>
      </c>
      <c r="D27" s="64"/>
      <c r="E27" s="15">
        <f>RA!D31</f>
        <v>1575387.85</v>
      </c>
      <c r="F27" s="25">
        <f>RA!I31</f>
        <v>-18608.59</v>
      </c>
      <c r="G27" s="16">
        <f t="shared" si="0"/>
        <v>1593996.4400000002</v>
      </c>
      <c r="H27" s="27">
        <f>RA!J31</f>
        <v>-1.18E-2</v>
      </c>
      <c r="I27" s="20">
        <f>VLOOKUP(B27,RMS!B:D,3,FALSE)</f>
        <v>1575387.47505752</v>
      </c>
      <c r="J27" s="21">
        <f>VLOOKUP(B27,RMS!B:E,4,FALSE)</f>
        <v>1593996.1075017699</v>
      </c>
      <c r="K27" s="22">
        <f t="shared" si="1"/>
        <v>0.37494248012080789</v>
      </c>
      <c r="L27" s="22">
        <f t="shared" si="2"/>
        <v>0.33249823027290404</v>
      </c>
    </row>
    <row r="28" spans="1:12">
      <c r="A28" s="67"/>
      <c r="B28" s="12">
        <v>39</v>
      </c>
      <c r="C28" s="64" t="s">
        <v>30</v>
      </c>
      <c r="D28" s="64"/>
      <c r="E28" s="15">
        <f>RA!D32</f>
        <v>114375.88</v>
      </c>
      <c r="F28" s="25">
        <f>RA!I32</f>
        <v>29987.17</v>
      </c>
      <c r="G28" s="16">
        <f t="shared" si="0"/>
        <v>84388.71</v>
      </c>
      <c r="H28" s="27">
        <f>RA!J32</f>
        <v>0.26219999999999999</v>
      </c>
      <c r="I28" s="20">
        <f>VLOOKUP(B28,RMS!B:D,3,FALSE)</f>
        <v>114375.802707133</v>
      </c>
      <c r="J28" s="21">
        <f>VLOOKUP(B28,RMS!B:E,4,FALSE)</f>
        <v>84388.7261849754</v>
      </c>
      <c r="K28" s="22">
        <f t="shared" si="1"/>
        <v>7.7292867004871368E-2</v>
      </c>
      <c r="L28" s="22">
        <f t="shared" si="2"/>
        <v>-1.6184975393116474E-2</v>
      </c>
    </row>
    <row r="29" spans="1:12">
      <c r="A29" s="67"/>
      <c r="B29" s="12">
        <v>40</v>
      </c>
      <c r="C29" s="64" t="s">
        <v>31</v>
      </c>
      <c r="D29" s="64"/>
      <c r="E29" s="15">
        <f>RA!D33</f>
        <v>42.82</v>
      </c>
      <c r="F29" s="25">
        <f>RA!I33</f>
        <v>9.98</v>
      </c>
      <c r="G29" s="16">
        <f t="shared" si="0"/>
        <v>32.840000000000003</v>
      </c>
      <c r="H29" s="27">
        <f>RA!J33</f>
        <v>0.2331</v>
      </c>
      <c r="I29" s="20">
        <f>VLOOKUP(B29,RMS!B:D,3,FALSE)</f>
        <v>42.820599999999999</v>
      </c>
      <c r="J29" s="21">
        <f>VLOOKUP(B29,RMS!B:E,4,FALSE)</f>
        <v>32.840499999999999</v>
      </c>
      <c r="K29" s="22">
        <f t="shared" si="1"/>
        <v>-5.9999999999860165E-4</v>
      </c>
      <c r="L29" s="22">
        <f t="shared" si="2"/>
        <v>-4.99999999995282E-4</v>
      </c>
    </row>
    <row r="30" spans="1:12">
      <c r="A30" s="67"/>
      <c r="B30" s="12">
        <v>41</v>
      </c>
      <c r="C30" s="64" t="s">
        <v>36</v>
      </c>
      <c r="D30" s="64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67"/>
      <c r="B31" s="12">
        <v>42</v>
      </c>
      <c r="C31" s="64" t="s">
        <v>32</v>
      </c>
      <c r="D31" s="64"/>
      <c r="E31" s="15">
        <f>RA!D35</f>
        <v>172804.63</v>
      </c>
      <c r="F31" s="25">
        <f>RA!I35</f>
        <v>20317.79</v>
      </c>
      <c r="G31" s="16">
        <f t="shared" si="0"/>
        <v>152486.84</v>
      </c>
      <c r="H31" s="27">
        <f>RA!J35</f>
        <v>0.1176</v>
      </c>
      <c r="I31" s="20">
        <f>VLOOKUP(B31,RMS!B:D,3,FALSE)</f>
        <v>172804.62880000001</v>
      </c>
      <c r="J31" s="21">
        <f>VLOOKUP(B31,RMS!B:E,4,FALSE)</f>
        <v>152486.8339</v>
      </c>
      <c r="K31" s="22">
        <f t="shared" si="1"/>
        <v>1.1999999987892807E-3</v>
      </c>
      <c r="L31" s="22">
        <f t="shared" si="2"/>
        <v>6.0999999986961484E-3</v>
      </c>
    </row>
    <row r="32" spans="1:12">
      <c r="A32" s="67"/>
      <c r="B32" s="12">
        <v>71</v>
      </c>
      <c r="C32" s="64" t="s">
        <v>37</v>
      </c>
      <c r="D32" s="64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67"/>
      <c r="B33" s="12">
        <v>72</v>
      </c>
      <c r="C33" s="64" t="s">
        <v>38</v>
      </c>
      <c r="D33" s="64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67"/>
      <c r="B34" s="12">
        <v>73</v>
      </c>
      <c r="C34" s="64" t="s">
        <v>39</v>
      </c>
      <c r="D34" s="64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67"/>
      <c r="B35" s="12">
        <v>75</v>
      </c>
      <c r="C35" s="64" t="s">
        <v>33</v>
      </c>
      <c r="D35" s="64"/>
      <c r="E35" s="15">
        <f>RA!D39</f>
        <v>193005.13</v>
      </c>
      <c r="F35" s="25">
        <f>RA!I39</f>
        <v>9393.77</v>
      </c>
      <c r="G35" s="16">
        <f t="shared" si="0"/>
        <v>183611.36000000002</v>
      </c>
      <c r="H35" s="27">
        <f>RA!J39</f>
        <v>4.87E-2</v>
      </c>
      <c r="I35" s="20">
        <f>VLOOKUP(B35,RMS!B:D,3,FALSE)</f>
        <v>193005.12820512801</v>
      </c>
      <c r="J35" s="21">
        <f>VLOOKUP(B35,RMS!B:E,4,FALSE)</f>
        <v>183611.35811965799</v>
      </c>
      <c r="K35" s="22">
        <f t="shared" si="1"/>
        <v>1.7948719905689359E-3</v>
      </c>
      <c r="L35" s="22">
        <f t="shared" si="2"/>
        <v>1.8803420243784785E-3</v>
      </c>
    </row>
    <row r="36" spans="1:12">
      <c r="A36" s="67"/>
      <c r="B36" s="12">
        <v>76</v>
      </c>
      <c r="C36" s="64" t="s">
        <v>34</v>
      </c>
      <c r="D36" s="64"/>
      <c r="E36" s="15">
        <f>RA!D40</f>
        <v>357362.65</v>
      </c>
      <c r="F36" s="25">
        <f>RA!I40</f>
        <v>23307.08</v>
      </c>
      <c r="G36" s="16">
        <f t="shared" si="0"/>
        <v>334055.57</v>
      </c>
      <c r="H36" s="27">
        <f>RA!J40</f>
        <v>6.5199999999999994E-2</v>
      </c>
      <c r="I36" s="20">
        <f>VLOOKUP(B36,RMS!B:D,3,FALSE)</f>
        <v>357362.647074359</v>
      </c>
      <c r="J36" s="21">
        <f>VLOOKUP(B36,RMS!B:E,4,FALSE)</f>
        <v>334055.57025128201</v>
      </c>
      <c r="K36" s="22">
        <f t="shared" si="1"/>
        <v>2.9256410198286176E-3</v>
      </c>
      <c r="L36" s="22">
        <f t="shared" si="2"/>
        <v>-2.5128200650215149E-4</v>
      </c>
    </row>
    <row r="37" spans="1:12">
      <c r="A37" s="67"/>
      <c r="B37" s="12">
        <v>77</v>
      </c>
      <c r="C37" s="64" t="s">
        <v>40</v>
      </c>
      <c r="D37" s="64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67"/>
      <c r="B38" s="12">
        <v>78</v>
      </c>
      <c r="C38" s="64" t="s">
        <v>41</v>
      </c>
      <c r="D38" s="64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67"/>
      <c r="B39" s="12">
        <v>99</v>
      </c>
      <c r="C39" s="64" t="s">
        <v>35</v>
      </c>
      <c r="D39" s="64"/>
      <c r="E39" s="15">
        <f>RA!D43</f>
        <v>20162.77</v>
      </c>
      <c r="F39" s="25">
        <f>RA!I43</f>
        <v>3801.14</v>
      </c>
      <c r="G39" s="16">
        <f t="shared" si="0"/>
        <v>16361.630000000001</v>
      </c>
      <c r="H39" s="27">
        <f>RA!J43</f>
        <v>0.1885</v>
      </c>
      <c r="I39" s="20">
        <f>VLOOKUP(B39,RMS!B:D,3,FALSE)</f>
        <v>20162.771651161002</v>
      </c>
      <c r="J39" s="21">
        <f>VLOOKUP(B39,RMS!B:E,4,FALSE)</f>
        <v>16361.6289993193</v>
      </c>
      <c r="K39" s="22">
        <f t="shared" si="1"/>
        <v>-1.6511610010638833E-3</v>
      </c>
      <c r="L39" s="22">
        <f t="shared" si="2"/>
        <v>1.0006807005993323E-3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4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68" t="s">
        <v>47</v>
      </c>
      <c r="W1" s="57"/>
    </row>
    <row r="2" spans="1:23" ht="12.7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35"/>
      <c r="W2" s="57"/>
    </row>
    <row r="3" spans="1:23" ht="12" thickBo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69" t="s">
        <v>48</v>
      </c>
      <c r="W3" s="57"/>
    </row>
    <row r="4" spans="1:23" ht="12.75" thickTop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57"/>
    </row>
    <row r="5" spans="1:23" ht="12.75" thickTop="1" thickBot="1">
      <c r="A5" s="36"/>
      <c r="B5" s="37"/>
      <c r="C5" s="38"/>
      <c r="D5" s="70" t="s">
        <v>0</v>
      </c>
      <c r="E5" s="70" t="s">
        <v>60</v>
      </c>
      <c r="F5" s="70" t="s">
        <v>61</v>
      </c>
      <c r="G5" s="70" t="s">
        <v>49</v>
      </c>
      <c r="H5" s="70" t="s">
        <v>50</v>
      </c>
      <c r="I5" s="70" t="s">
        <v>1</v>
      </c>
      <c r="J5" s="70" t="s">
        <v>2</v>
      </c>
      <c r="K5" s="70" t="s">
        <v>51</v>
      </c>
      <c r="L5" s="70" t="s">
        <v>52</v>
      </c>
      <c r="M5" s="70" t="s">
        <v>53</v>
      </c>
      <c r="N5" s="70" t="s">
        <v>54</v>
      </c>
      <c r="O5" s="70" t="s">
        <v>55</v>
      </c>
      <c r="P5" s="70" t="s">
        <v>62</v>
      </c>
      <c r="Q5" s="70" t="s">
        <v>63</v>
      </c>
      <c r="R5" s="70" t="s">
        <v>56</v>
      </c>
      <c r="S5" s="70" t="s">
        <v>57</v>
      </c>
      <c r="T5" s="70" t="s">
        <v>58</v>
      </c>
      <c r="U5" s="71" t="s">
        <v>59</v>
      </c>
    </row>
    <row r="6" spans="1:23" ht="12" thickBot="1">
      <c r="A6" s="72" t="s">
        <v>3</v>
      </c>
      <c r="B6" s="73" t="s">
        <v>4</v>
      </c>
      <c r="C6" s="58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40"/>
    </row>
    <row r="7" spans="1:23" ht="12" thickBot="1">
      <c r="A7" s="74" t="s">
        <v>5</v>
      </c>
      <c r="B7" s="59"/>
      <c r="C7" s="60"/>
      <c r="D7" s="41">
        <v>14158520.41</v>
      </c>
      <c r="E7" s="41">
        <v>16447842</v>
      </c>
      <c r="F7" s="42">
        <v>0.86080000000000001</v>
      </c>
      <c r="G7" s="41">
        <v>11927989.029999999</v>
      </c>
      <c r="H7" s="42">
        <v>0.187</v>
      </c>
      <c r="I7" s="41">
        <v>1338518.1000000001</v>
      </c>
      <c r="J7" s="42">
        <v>9.4500000000000001E-2</v>
      </c>
      <c r="K7" s="41">
        <v>1678104.21</v>
      </c>
      <c r="L7" s="42">
        <v>0.14069999999999999</v>
      </c>
      <c r="M7" s="42">
        <v>-2E-3</v>
      </c>
      <c r="N7" s="41">
        <v>108000133.14</v>
      </c>
      <c r="O7" s="41">
        <v>5414984118.3699999</v>
      </c>
      <c r="P7" s="41">
        <v>828918</v>
      </c>
      <c r="Q7" s="41">
        <v>763302</v>
      </c>
      <c r="R7" s="42">
        <v>8.5999999999999993E-2</v>
      </c>
      <c r="S7" s="41">
        <v>17.079999999999998</v>
      </c>
      <c r="T7" s="41">
        <v>16.57</v>
      </c>
      <c r="U7" s="43">
        <v>2.9600000000000001E-2</v>
      </c>
    </row>
    <row r="8" spans="1:23" ht="12" thickBot="1">
      <c r="A8" s="61">
        <v>41585</v>
      </c>
      <c r="B8" s="53" t="s">
        <v>71</v>
      </c>
      <c r="C8" s="54"/>
      <c r="D8" s="44">
        <v>496109</v>
      </c>
      <c r="E8" s="44">
        <v>509922</v>
      </c>
      <c r="F8" s="45">
        <v>0.97289999999999999</v>
      </c>
      <c r="G8" s="44">
        <v>439543.24</v>
      </c>
      <c r="H8" s="45">
        <v>0.12870000000000001</v>
      </c>
      <c r="I8" s="44">
        <v>111322.06</v>
      </c>
      <c r="J8" s="45">
        <v>0.22439999999999999</v>
      </c>
      <c r="K8" s="44">
        <v>91493.94</v>
      </c>
      <c r="L8" s="45">
        <v>0.2082</v>
      </c>
      <c r="M8" s="45">
        <v>2.2000000000000001E-3</v>
      </c>
      <c r="N8" s="44">
        <v>3850349.16</v>
      </c>
      <c r="O8" s="44">
        <v>189856711.55000001</v>
      </c>
      <c r="P8" s="44">
        <v>20088</v>
      </c>
      <c r="Q8" s="44">
        <v>19719</v>
      </c>
      <c r="R8" s="45">
        <v>1.8700000000000001E-2</v>
      </c>
      <c r="S8" s="44">
        <v>24.7</v>
      </c>
      <c r="T8" s="44">
        <v>23.16</v>
      </c>
      <c r="U8" s="46">
        <v>6.2100000000000002E-2</v>
      </c>
    </row>
    <row r="9" spans="1:23" ht="12" customHeight="1" thickBot="1">
      <c r="A9" s="62"/>
      <c r="B9" s="53" t="s">
        <v>72</v>
      </c>
      <c r="C9" s="54"/>
      <c r="D9" s="44">
        <v>69033.13</v>
      </c>
      <c r="E9" s="44">
        <v>84958</v>
      </c>
      <c r="F9" s="45">
        <v>0.81259999999999999</v>
      </c>
      <c r="G9" s="44">
        <v>64635.3</v>
      </c>
      <c r="H9" s="45">
        <v>6.8000000000000005E-2</v>
      </c>
      <c r="I9" s="44">
        <v>14757.17</v>
      </c>
      <c r="J9" s="45">
        <v>0.21379999999999999</v>
      </c>
      <c r="K9" s="44">
        <v>14734.12</v>
      </c>
      <c r="L9" s="45">
        <v>0.22800000000000001</v>
      </c>
      <c r="M9" s="45">
        <v>0</v>
      </c>
      <c r="N9" s="44">
        <v>602698.98</v>
      </c>
      <c r="O9" s="44">
        <v>35623479.289999999</v>
      </c>
      <c r="P9" s="44">
        <v>4393</v>
      </c>
      <c r="Q9" s="44">
        <v>4220</v>
      </c>
      <c r="R9" s="45">
        <v>4.1000000000000002E-2</v>
      </c>
      <c r="S9" s="44">
        <v>15.71</v>
      </c>
      <c r="T9" s="44">
        <v>14.67</v>
      </c>
      <c r="U9" s="46">
        <v>6.6199999999999995E-2</v>
      </c>
    </row>
    <row r="10" spans="1:23" ht="12" thickBot="1">
      <c r="A10" s="62"/>
      <c r="B10" s="53" t="s">
        <v>73</v>
      </c>
      <c r="C10" s="54"/>
      <c r="D10" s="44">
        <v>93099.56</v>
      </c>
      <c r="E10" s="44">
        <v>98626</v>
      </c>
      <c r="F10" s="45">
        <v>0.94399999999999995</v>
      </c>
      <c r="G10" s="44">
        <v>71268.7</v>
      </c>
      <c r="H10" s="45">
        <v>0.30630000000000002</v>
      </c>
      <c r="I10" s="44">
        <v>24832.09</v>
      </c>
      <c r="J10" s="45">
        <v>0.26669999999999999</v>
      </c>
      <c r="K10" s="44">
        <v>18719.29</v>
      </c>
      <c r="L10" s="45">
        <v>0.26269999999999999</v>
      </c>
      <c r="M10" s="45">
        <v>3.3E-3</v>
      </c>
      <c r="N10" s="44">
        <v>835105</v>
      </c>
      <c r="O10" s="44">
        <v>48423685.859999999</v>
      </c>
      <c r="P10" s="44">
        <v>73375</v>
      </c>
      <c r="Q10" s="44">
        <v>67867</v>
      </c>
      <c r="R10" s="45">
        <v>8.1199999999999994E-2</v>
      </c>
      <c r="S10" s="44">
        <v>1.27</v>
      </c>
      <c r="T10" s="44">
        <v>1.32</v>
      </c>
      <c r="U10" s="46">
        <v>-3.6700000000000003E-2</v>
      </c>
    </row>
    <row r="11" spans="1:23" ht="12" thickBot="1">
      <c r="A11" s="62"/>
      <c r="B11" s="53" t="s">
        <v>74</v>
      </c>
      <c r="C11" s="54"/>
      <c r="D11" s="44">
        <v>35397.19</v>
      </c>
      <c r="E11" s="44">
        <v>31227</v>
      </c>
      <c r="F11" s="45">
        <v>1.1335</v>
      </c>
      <c r="G11" s="44">
        <v>38997.199999999997</v>
      </c>
      <c r="H11" s="45">
        <v>-9.2299999999999993E-2</v>
      </c>
      <c r="I11" s="44">
        <v>8288.08</v>
      </c>
      <c r="J11" s="45">
        <v>0.2341</v>
      </c>
      <c r="K11" s="44">
        <v>8006.9</v>
      </c>
      <c r="L11" s="45">
        <v>0.20530000000000001</v>
      </c>
      <c r="M11" s="45">
        <v>4.0000000000000002E-4</v>
      </c>
      <c r="N11" s="44">
        <v>311424.83</v>
      </c>
      <c r="O11" s="44">
        <v>17135751.739999998</v>
      </c>
      <c r="P11" s="44">
        <v>1898</v>
      </c>
      <c r="Q11" s="44">
        <v>2019</v>
      </c>
      <c r="R11" s="45">
        <v>-5.9900000000000002E-2</v>
      </c>
      <c r="S11" s="44">
        <v>18.649999999999999</v>
      </c>
      <c r="T11" s="44">
        <v>17.8</v>
      </c>
      <c r="U11" s="46">
        <v>4.5699999999999998E-2</v>
      </c>
    </row>
    <row r="12" spans="1:23" ht="12" thickBot="1">
      <c r="A12" s="62"/>
      <c r="B12" s="53" t="s">
        <v>75</v>
      </c>
      <c r="C12" s="54"/>
      <c r="D12" s="44">
        <v>208300.43</v>
      </c>
      <c r="E12" s="44">
        <v>169971</v>
      </c>
      <c r="F12" s="45">
        <v>1.2255</v>
      </c>
      <c r="G12" s="44">
        <v>207948.12</v>
      </c>
      <c r="H12" s="45">
        <v>1.6999999999999999E-3</v>
      </c>
      <c r="I12" s="44">
        <v>-14042.22</v>
      </c>
      <c r="J12" s="45">
        <v>-6.7400000000000002E-2</v>
      </c>
      <c r="K12" s="44">
        <v>30994.54</v>
      </c>
      <c r="L12" s="45">
        <v>0.14899999999999999</v>
      </c>
      <c r="M12" s="45">
        <v>-1.4500000000000001E-2</v>
      </c>
      <c r="N12" s="44">
        <v>1519022.37</v>
      </c>
      <c r="O12" s="44">
        <v>64864596.780000001</v>
      </c>
      <c r="P12" s="44">
        <v>1603</v>
      </c>
      <c r="Q12" s="44">
        <v>1306</v>
      </c>
      <c r="R12" s="45">
        <v>0.22739999999999999</v>
      </c>
      <c r="S12" s="44">
        <v>129.94</v>
      </c>
      <c r="T12" s="44">
        <v>123.18</v>
      </c>
      <c r="U12" s="46">
        <v>5.1999999999999998E-2</v>
      </c>
    </row>
    <row r="13" spans="1:23" ht="12" thickBot="1">
      <c r="A13" s="62"/>
      <c r="B13" s="53" t="s">
        <v>76</v>
      </c>
      <c r="C13" s="54"/>
      <c r="D13" s="44">
        <v>250500.54</v>
      </c>
      <c r="E13" s="44">
        <v>211126</v>
      </c>
      <c r="F13" s="45">
        <v>1.1865000000000001</v>
      </c>
      <c r="G13" s="44">
        <v>293059.89</v>
      </c>
      <c r="H13" s="45">
        <v>-0.1452</v>
      </c>
      <c r="I13" s="44">
        <v>59102.09</v>
      </c>
      <c r="J13" s="45">
        <v>0.2359</v>
      </c>
      <c r="K13" s="44">
        <v>75675.05</v>
      </c>
      <c r="L13" s="45">
        <v>0.25819999999999999</v>
      </c>
      <c r="M13" s="45">
        <v>-2.2000000000000001E-3</v>
      </c>
      <c r="N13" s="44">
        <v>2266315.8199999998</v>
      </c>
      <c r="O13" s="44">
        <v>98866225.040000007</v>
      </c>
      <c r="P13" s="44">
        <v>8719</v>
      </c>
      <c r="Q13" s="44">
        <v>8531</v>
      </c>
      <c r="R13" s="45">
        <v>2.1999999999999999E-2</v>
      </c>
      <c r="S13" s="44">
        <v>28.73</v>
      </c>
      <c r="T13" s="44">
        <v>29.55</v>
      </c>
      <c r="U13" s="46">
        <v>-2.86E-2</v>
      </c>
    </row>
    <row r="14" spans="1:23" ht="12" thickBot="1">
      <c r="A14" s="62"/>
      <c r="B14" s="53" t="s">
        <v>77</v>
      </c>
      <c r="C14" s="54"/>
      <c r="D14" s="44">
        <v>152783.24</v>
      </c>
      <c r="E14" s="44">
        <v>109617</v>
      </c>
      <c r="F14" s="45">
        <v>1.3937999999999999</v>
      </c>
      <c r="G14" s="44">
        <v>139413.82</v>
      </c>
      <c r="H14" s="45">
        <v>9.5899999999999999E-2</v>
      </c>
      <c r="I14" s="44">
        <v>29685.58</v>
      </c>
      <c r="J14" s="45">
        <v>0.1943</v>
      </c>
      <c r="K14" s="44">
        <v>25150.31</v>
      </c>
      <c r="L14" s="45">
        <v>0.1804</v>
      </c>
      <c r="M14" s="45">
        <v>1.8E-3</v>
      </c>
      <c r="N14" s="44">
        <v>1189430.05</v>
      </c>
      <c r="O14" s="44">
        <v>51521164.969999999</v>
      </c>
      <c r="P14" s="44">
        <v>2293</v>
      </c>
      <c r="Q14" s="44">
        <v>1777</v>
      </c>
      <c r="R14" s="45">
        <v>0.29039999999999999</v>
      </c>
      <c r="S14" s="44">
        <v>66.63</v>
      </c>
      <c r="T14" s="44">
        <v>66.64</v>
      </c>
      <c r="U14" s="46">
        <v>-2.0000000000000001E-4</v>
      </c>
    </row>
    <row r="15" spans="1:23" ht="12" thickBot="1">
      <c r="A15" s="62"/>
      <c r="B15" s="53" t="s">
        <v>78</v>
      </c>
      <c r="C15" s="54"/>
      <c r="D15" s="44">
        <v>91798.81</v>
      </c>
      <c r="E15" s="44">
        <v>65947</v>
      </c>
      <c r="F15" s="45">
        <v>1.3919999999999999</v>
      </c>
      <c r="G15" s="44">
        <v>97027.75</v>
      </c>
      <c r="H15" s="45">
        <v>-5.3900000000000003E-2</v>
      </c>
      <c r="I15" s="44">
        <v>17858.75</v>
      </c>
      <c r="J15" s="45">
        <v>0.19450000000000001</v>
      </c>
      <c r="K15" s="44">
        <v>20832.77</v>
      </c>
      <c r="L15" s="45">
        <v>0.2147</v>
      </c>
      <c r="M15" s="45">
        <v>-1.4E-3</v>
      </c>
      <c r="N15" s="44">
        <v>762954.71</v>
      </c>
      <c r="O15" s="44">
        <v>32314864.489999998</v>
      </c>
      <c r="P15" s="44">
        <v>3070</v>
      </c>
      <c r="Q15" s="44">
        <v>2225</v>
      </c>
      <c r="R15" s="45">
        <v>0.37980000000000003</v>
      </c>
      <c r="S15" s="44">
        <v>29.9</v>
      </c>
      <c r="T15" s="44">
        <v>31.32</v>
      </c>
      <c r="U15" s="46">
        <v>-4.7399999999999998E-2</v>
      </c>
    </row>
    <row r="16" spans="1:23" ht="12" thickBot="1">
      <c r="A16" s="62"/>
      <c r="B16" s="53" t="s">
        <v>79</v>
      </c>
      <c r="C16" s="54"/>
      <c r="D16" s="44">
        <v>571439.55000000005</v>
      </c>
      <c r="E16" s="44">
        <v>648777</v>
      </c>
      <c r="F16" s="45">
        <v>0.88080000000000003</v>
      </c>
      <c r="G16" s="44">
        <v>447582.2</v>
      </c>
      <c r="H16" s="45">
        <v>0.2767</v>
      </c>
      <c r="I16" s="44">
        <v>18917.650000000001</v>
      </c>
      <c r="J16" s="45">
        <v>3.3099999999999997E-2</v>
      </c>
      <c r="K16" s="44">
        <v>26632.13</v>
      </c>
      <c r="L16" s="45">
        <v>5.9499999999999997E-2</v>
      </c>
      <c r="M16" s="45">
        <v>-2.8999999999999998E-3</v>
      </c>
      <c r="N16" s="44">
        <v>4673251.26</v>
      </c>
      <c r="O16" s="44">
        <v>268625371.63</v>
      </c>
      <c r="P16" s="44">
        <v>36466</v>
      </c>
      <c r="Q16" s="44">
        <v>34823</v>
      </c>
      <c r="R16" s="45">
        <v>4.7199999999999999E-2</v>
      </c>
      <c r="S16" s="44">
        <v>15.67</v>
      </c>
      <c r="T16" s="44">
        <v>15.76</v>
      </c>
      <c r="U16" s="46">
        <v>-5.7999999999999996E-3</v>
      </c>
    </row>
    <row r="17" spans="1:21" ht="12" thickBot="1">
      <c r="A17" s="62"/>
      <c r="B17" s="53" t="s">
        <v>80</v>
      </c>
      <c r="C17" s="54"/>
      <c r="D17" s="44">
        <v>376909.43</v>
      </c>
      <c r="E17" s="44">
        <v>589370</v>
      </c>
      <c r="F17" s="45">
        <v>0.63949999999999996</v>
      </c>
      <c r="G17" s="44">
        <v>391515.86</v>
      </c>
      <c r="H17" s="45">
        <v>-3.73E-2</v>
      </c>
      <c r="I17" s="44">
        <v>50062.3</v>
      </c>
      <c r="J17" s="45">
        <v>0.1328</v>
      </c>
      <c r="K17" s="44">
        <v>57435.64</v>
      </c>
      <c r="L17" s="45">
        <v>0.1467</v>
      </c>
      <c r="M17" s="45">
        <v>-1.2999999999999999E-3</v>
      </c>
      <c r="N17" s="44">
        <v>2986644.38</v>
      </c>
      <c r="O17" s="44">
        <v>251676028.63</v>
      </c>
      <c r="P17" s="44">
        <v>8572</v>
      </c>
      <c r="Q17" s="44">
        <v>8260</v>
      </c>
      <c r="R17" s="45">
        <v>3.78E-2</v>
      </c>
      <c r="S17" s="44">
        <v>43.97</v>
      </c>
      <c r="T17" s="44">
        <v>46.19</v>
      </c>
      <c r="U17" s="46">
        <v>-5.0500000000000003E-2</v>
      </c>
    </row>
    <row r="18" spans="1:21" ht="12" thickBot="1">
      <c r="A18" s="62"/>
      <c r="B18" s="53" t="s">
        <v>81</v>
      </c>
      <c r="C18" s="54"/>
      <c r="D18" s="44">
        <v>1269336.54</v>
      </c>
      <c r="E18" s="44">
        <v>1381224</v>
      </c>
      <c r="F18" s="45">
        <v>0.91900000000000004</v>
      </c>
      <c r="G18" s="44">
        <v>1094596.05</v>
      </c>
      <c r="H18" s="45">
        <v>0.15959999999999999</v>
      </c>
      <c r="I18" s="44">
        <v>201600.55</v>
      </c>
      <c r="J18" s="45">
        <v>0.1588</v>
      </c>
      <c r="K18" s="44">
        <v>190780.65</v>
      </c>
      <c r="L18" s="45">
        <v>0.17430000000000001</v>
      </c>
      <c r="M18" s="45">
        <v>5.9999999999999995E-4</v>
      </c>
      <c r="N18" s="44">
        <v>10870977.9</v>
      </c>
      <c r="O18" s="44">
        <v>622736840.30999994</v>
      </c>
      <c r="P18" s="44">
        <v>68512</v>
      </c>
      <c r="Q18" s="44">
        <v>65244</v>
      </c>
      <c r="R18" s="45">
        <v>5.0099999999999999E-2</v>
      </c>
      <c r="S18" s="44">
        <v>18.53</v>
      </c>
      <c r="T18" s="44">
        <v>18.16</v>
      </c>
      <c r="U18" s="46">
        <v>1.9699999999999999E-2</v>
      </c>
    </row>
    <row r="19" spans="1:21" ht="12" thickBot="1">
      <c r="A19" s="62"/>
      <c r="B19" s="53" t="s">
        <v>82</v>
      </c>
      <c r="C19" s="54"/>
      <c r="D19" s="44">
        <v>497624.43</v>
      </c>
      <c r="E19" s="44">
        <v>618301</v>
      </c>
      <c r="F19" s="45">
        <v>0.80479999999999996</v>
      </c>
      <c r="G19" s="44">
        <v>495655.73</v>
      </c>
      <c r="H19" s="45">
        <v>4.0000000000000001E-3</v>
      </c>
      <c r="I19" s="44">
        <v>59516.22</v>
      </c>
      <c r="J19" s="45">
        <v>0.1196</v>
      </c>
      <c r="K19" s="44">
        <v>71208.820000000007</v>
      </c>
      <c r="L19" s="45">
        <v>0.14369999999999999</v>
      </c>
      <c r="M19" s="45">
        <v>-1.6000000000000001E-3</v>
      </c>
      <c r="N19" s="44">
        <v>4474795.4800000004</v>
      </c>
      <c r="O19" s="44">
        <v>213579204.80000001</v>
      </c>
      <c r="P19" s="44">
        <v>11325</v>
      </c>
      <c r="Q19" s="44">
        <v>12682</v>
      </c>
      <c r="R19" s="45">
        <v>-0.107</v>
      </c>
      <c r="S19" s="44">
        <v>43.94</v>
      </c>
      <c r="T19" s="44">
        <v>67.47</v>
      </c>
      <c r="U19" s="46">
        <v>-0.53549999999999998</v>
      </c>
    </row>
    <row r="20" spans="1:21" ht="12" thickBot="1">
      <c r="A20" s="62"/>
      <c r="B20" s="53" t="s">
        <v>83</v>
      </c>
      <c r="C20" s="54"/>
      <c r="D20" s="44">
        <v>976369.48</v>
      </c>
      <c r="E20" s="44">
        <v>1217884</v>
      </c>
      <c r="F20" s="45">
        <v>0.80169999999999997</v>
      </c>
      <c r="G20" s="44">
        <v>738304.96</v>
      </c>
      <c r="H20" s="45">
        <v>0.32240000000000002</v>
      </c>
      <c r="I20" s="44">
        <v>12893.89</v>
      </c>
      <c r="J20" s="45">
        <v>1.32E-2</v>
      </c>
      <c r="K20" s="44">
        <v>23625.68</v>
      </c>
      <c r="L20" s="45">
        <v>3.2000000000000001E-2</v>
      </c>
      <c r="M20" s="45">
        <v>-4.4999999999999997E-3</v>
      </c>
      <c r="N20" s="44">
        <v>7279056.8899999997</v>
      </c>
      <c r="O20" s="44">
        <v>324487736.75999999</v>
      </c>
      <c r="P20" s="44">
        <v>35912</v>
      </c>
      <c r="Q20" s="44">
        <v>32958</v>
      </c>
      <c r="R20" s="45">
        <v>8.9599999999999999E-2</v>
      </c>
      <c r="S20" s="44">
        <v>27.19</v>
      </c>
      <c r="T20" s="44">
        <v>25.56</v>
      </c>
      <c r="U20" s="46">
        <v>0.06</v>
      </c>
    </row>
    <row r="21" spans="1:21" ht="12" thickBot="1">
      <c r="A21" s="62"/>
      <c r="B21" s="53" t="s">
        <v>84</v>
      </c>
      <c r="C21" s="54"/>
      <c r="D21" s="44">
        <v>298450.48</v>
      </c>
      <c r="E21" s="44">
        <v>320811</v>
      </c>
      <c r="F21" s="45">
        <v>0.93030000000000002</v>
      </c>
      <c r="G21" s="44">
        <v>271023.15000000002</v>
      </c>
      <c r="H21" s="45">
        <v>0.1012</v>
      </c>
      <c r="I21" s="44">
        <v>32839.629999999997</v>
      </c>
      <c r="J21" s="45">
        <v>0.11</v>
      </c>
      <c r="K21" s="44">
        <v>41766.68</v>
      </c>
      <c r="L21" s="45">
        <v>0.15409999999999999</v>
      </c>
      <c r="M21" s="45">
        <v>-2.0999999999999999E-3</v>
      </c>
      <c r="N21" s="44">
        <v>2412325.81</v>
      </c>
      <c r="O21" s="44">
        <v>123290018.78</v>
      </c>
      <c r="P21" s="44">
        <v>28588</v>
      </c>
      <c r="Q21" s="44">
        <v>27013</v>
      </c>
      <c r="R21" s="45">
        <v>5.8299999999999998E-2</v>
      </c>
      <c r="S21" s="44">
        <v>10.44</v>
      </c>
      <c r="T21" s="44">
        <v>10.43</v>
      </c>
      <c r="U21" s="46">
        <v>1.1999999999999999E-3</v>
      </c>
    </row>
    <row r="22" spans="1:21" ht="12" thickBot="1">
      <c r="A22" s="62"/>
      <c r="B22" s="53" t="s">
        <v>85</v>
      </c>
      <c r="C22" s="54"/>
      <c r="D22" s="44">
        <v>881417.92</v>
      </c>
      <c r="E22" s="44">
        <v>1057465</v>
      </c>
      <c r="F22" s="45">
        <v>0.83350000000000002</v>
      </c>
      <c r="G22" s="44">
        <v>595183.07999999996</v>
      </c>
      <c r="H22" s="45">
        <v>0.48089999999999999</v>
      </c>
      <c r="I22" s="44">
        <v>106606.75</v>
      </c>
      <c r="J22" s="45">
        <v>0.12089999999999999</v>
      </c>
      <c r="K22" s="44">
        <v>88516.04</v>
      </c>
      <c r="L22" s="45">
        <v>0.1487</v>
      </c>
      <c r="M22" s="45">
        <v>2E-3</v>
      </c>
      <c r="N22" s="44">
        <v>6852606.9199999999</v>
      </c>
      <c r="O22" s="44">
        <v>352552723.51999998</v>
      </c>
      <c r="P22" s="44">
        <v>57127</v>
      </c>
      <c r="Q22" s="44">
        <v>53993</v>
      </c>
      <c r="R22" s="45">
        <v>5.8000000000000003E-2</v>
      </c>
      <c r="S22" s="44">
        <v>15.43</v>
      </c>
      <c r="T22" s="44">
        <v>15.15</v>
      </c>
      <c r="U22" s="46">
        <v>1.83E-2</v>
      </c>
    </row>
    <row r="23" spans="1:21" ht="12" thickBot="1">
      <c r="A23" s="62"/>
      <c r="B23" s="53" t="s">
        <v>86</v>
      </c>
      <c r="C23" s="54"/>
      <c r="D23" s="44">
        <v>2176473.59</v>
      </c>
      <c r="E23" s="44">
        <v>2195657</v>
      </c>
      <c r="F23" s="45">
        <v>0.99129999999999996</v>
      </c>
      <c r="G23" s="44">
        <v>1919254.83</v>
      </c>
      <c r="H23" s="45">
        <v>0.13400000000000001</v>
      </c>
      <c r="I23" s="44">
        <v>120135.2</v>
      </c>
      <c r="J23" s="45">
        <v>5.5199999999999999E-2</v>
      </c>
      <c r="K23" s="44">
        <v>247717.14</v>
      </c>
      <c r="L23" s="45">
        <v>0.12909999999999999</v>
      </c>
      <c r="M23" s="45">
        <v>-5.1999999999999998E-3</v>
      </c>
      <c r="N23" s="44">
        <v>16908768.870000001</v>
      </c>
      <c r="O23" s="44">
        <v>785024834.65999997</v>
      </c>
      <c r="P23" s="44">
        <v>75247</v>
      </c>
      <c r="Q23" s="44">
        <v>69890</v>
      </c>
      <c r="R23" s="45">
        <v>7.6600000000000001E-2</v>
      </c>
      <c r="S23" s="44">
        <v>28.92</v>
      </c>
      <c r="T23" s="44">
        <v>28.45</v>
      </c>
      <c r="U23" s="46">
        <v>1.6299999999999999E-2</v>
      </c>
    </row>
    <row r="24" spans="1:21" ht="12" thickBot="1">
      <c r="A24" s="62"/>
      <c r="B24" s="53" t="s">
        <v>87</v>
      </c>
      <c r="C24" s="54"/>
      <c r="D24" s="44">
        <v>259912.6</v>
      </c>
      <c r="E24" s="44">
        <v>263991</v>
      </c>
      <c r="F24" s="45">
        <v>0.98460000000000003</v>
      </c>
      <c r="G24" s="44">
        <v>229274.94</v>
      </c>
      <c r="H24" s="45">
        <v>0.1336</v>
      </c>
      <c r="I24" s="44">
        <v>33698.44</v>
      </c>
      <c r="J24" s="45">
        <v>0.12970000000000001</v>
      </c>
      <c r="K24" s="44">
        <v>39596.339999999997</v>
      </c>
      <c r="L24" s="45">
        <v>0.17269999999999999</v>
      </c>
      <c r="M24" s="45">
        <v>-1.5E-3</v>
      </c>
      <c r="N24" s="44">
        <v>2008205.48</v>
      </c>
      <c r="O24" s="44">
        <v>95611419.579999998</v>
      </c>
      <c r="P24" s="44">
        <v>29118</v>
      </c>
      <c r="Q24" s="44">
        <v>27069</v>
      </c>
      <c r="R24" s="45">
        <v>7.5700000000000003E-2</v>
      </c>
      <c r="S24" s="44">
        <v>8.93</v>
      </c>
      <c r="T24" s="44">
        <v>8.4600000000000009</v>
      </c>
      <c r="U24" s="46">
        <v>5.1700000000000003E-2</v>
      </c>
    </row>
    <row r="25" spans="1:21" ht="12" thickBot="1">
      <c r="A25" s="62"/>
      <c r="B25" s="53" t="s">
        <v>88</v>
      </c>
      <c r="C25" s="54"/>
      <c r="D25" s="44">
        <v>244152.5</v>
      </c>
      <c r="E25" s="44">
        <v>266540</v>
      </c>
      <c r="F25" s="45">
        <v>0.91600000000000004</v>
      </c>
      <c r="G25" s="44">
        <v>199476.05</v>
      </c>
      <c r="H25" s="45">
        <v>0.224</v>
      </c>
      <c r="I25" s="44">
        <v>18578.04</v>
      </c>
      <c r="J25" s="45">
        <v>7.6100000000000001E-2</v>
      </c>
      <c r="K25" s="44">
        <v>25949.9</v>
      </c>
      <c r="L25" s="45">
        <v>0.13009999999999999</v>
      </c>
      <c r="M25" s="45">
        <v>-2.8E-3</v>
      </c>
      <c r="N25" s="44">
        <v>1892380.74</v>
      </c>
      <c r="O25" s="44">
        <v>80397160.560000002</v>
      </c>
      <c r="P25" s="44">
        <v>17207</v>
      </c>
      <c r="Q25" s="44">
        <v>15178</v>
      </c>
      <c r="R25" s="45">
        <v>0.13370000000000001</v>
      </c>
      <c r="S25" s="44">
        <v>14.19</v>
      </c>
      <c r="T25" s="44">
        <v>14.1</v>
      </c>
      <c r="U25" s="46">
        <v>6.3E-3</v>
      </c>
    </row>
    <row r="26" spans="1:21" ht="12" thickBot="1">
      <c r="A26" s="62"/>
      <c r="B26" s="53" t="s">
        <v>89</v>
      </c>
      <c r="C26" s="54"/>
      <c r="D26" s="44">
        <v>420050.18</v>
      </c>
      <c r="E26" s="44">
        <v>524025</v>
      </c>
      <c r="F26" s="45">
        <v>0.80159999999999998</v>
      </c>
      <c r="G26" s="44">
        <v>381623.46</v>
      </c>
      <c r="H26" s="45">
        <v>0.1007</v>
      </c>
      <c r="I26" s="44">
        <v>86137.27</v>
      </c>
      <c r="J26" s="45">
        <v>0.2051</v>
      </c>
      <c r="K26" s="44">
        <v>78377.210000000006</v>
      </c>
      <c r="L26" s="45">
        <v>0.2054</v>
      </c>
      <c r="M26" s="45">
        <v>1E-3</v>
      </c>
      <c r="N26" s="44">
        <v>3205207.14</v>
      </c>
      <c r="O26" s="44">
        <v>171252127.21000001</v>
      </c>
      <c r="P26" s="44">
        <v>36780</v>
      </c>
      <c r="Q26" s="44">
        <v>32967</v>
      </c>
      <c r="R26" s="45">
        <v>0.1157</v>
      </c>
      <c r="S26" s="44">
        <v>11.42</v>
      </c>
      <c r="T26" s="44">
        <v>11.47</v>
      </c>
      <c r="U26" s="46">
        <v>-4.4999999999999997E-3</v>
      </c>
    </row>
    <row r="27" spans="1:21" ht="12" thickBot="1">
      <c r="A27" s="62"/>
      <c r="B27" s="53" t="s">
        <v>90</v>
      </c>
      <c r="C27" s="54"/>
      <c r="D27" s="44">
        <v>212347.88</v>
      </c>
      <c r="E27" s="44">
        <v>221325</v>
      </c>
      <c r="F27" s="45">
        <v>0.95940000000000003</v>
      </c>
      <c r="G27" s="44">
        <v>205277.7</v>
      </c>
      <c r="H27" s="45">
        <v>3.44E-2</v>
      </c>
      <c r="I27" s="44">
        <v>62987.49</v>
      </c>
      <c r="J27" s="45">
        <v>0.29659999999999997</v>
      </c>
      <c r="K27" s="44">
        <v>60949.97</v>
      </c>
      <c r="L27" s="45">
        <v>0.2969</v>
      </c>
      <c r="M27" s="45">
        <v>2.9999999999999997E-4</v>
      </c>
      <c r="N27" s="44">
        <v>1714323.79</v>
      </c>
      <c r="O27" s="44">
        <v>80311467.049999997</v>
      </c>
      <c r="P27" s="44">
        <v>32884</v>
      </c>
      <c r="Q27" s="44">
        <v>31256</v>
      </c>
      <c r="R27" s="45">
        <v>5.21E-2</v>
      </c>
      <c r="S27" s="44">
        <v>6.46</v>
      </c>
      <c r="T27" s="44">
        <v>6.38</v>
      </c>
      <c r="U27" s="46">
        <v>1.1900000000000001E-2</v>
      </c>
    </row>
    <row r="28" spans="1:21" ht="12" thickBot="1">
      <c r="A28" s="62"/>
      <c r="B28" s="53" t="s">
        <v>91</v>
      </c>
      <c r="C28" s="54"/>
      <c r="D28" s="44">
        <v>886190.54</v>
      </c>
      <c r="E28" s="44">
        <v>840333</v>
      </c>
      <c r="F28" s="45">
        <v>1.0546</v>
      </c>
      <c r="G28" s="44">
        <v>805326.12</v>
      </c>
      <c r="H28" s="45">
        <v>0.1004</v>
      </c>
      <c r="I28" s="44">
        <v>41338.639999999999</v>
      </c>
      <c r="J28" s="45">
        <v>4.6600000000000003E-2</v>
      </c>
      <c r="K28" s="44">
        <v>60486.25</v>
      </c>
      <c r="L28" s="45">
        <v>7.51E-2</v>
      </c>
      <c r="M28" s="45">
        <v>-3.2000000000000002E-3</v>
      </c>
      <c r="N28" s="44">
        <v>6468403.04</v>
      </c>
      <c r="O28" s="44">
        <v>278769028</v>
      </c>
      <c r="P28" s="44">
        <v>44921</v>
      </c>
      <c r="Q28" s="44">
        <v>42010</v>
      </c>
      <c r="R28" s="45">
        <v>6.93E-2</v>
      </c>
      <c r="S28" s="44">
        <v>19.73</v>
      </c>
      <c r="T28" s="44">
        <v>18.82</v>
      </c>
      <c r="U28" s="46">
        <v>4.6199999999999998E-2</v>
      </c>
    </row>
    <row r="29" spans="1:21" ht="12" thickBot="1">
      <c r="A29" s="62"/>
      <c r="B29" s="53" t="s">
        <v>92</v>
      </c>
      <c r="C29" s="54"/>
      <c r="D29" s="44">
        <v>508880.78</v>
      </c>
      <c r="E29" s="44">
        <v>644290</v>
      </c>
      <c r="F29" s="45">
        <v>0.78979999999999995</v>
      </c>
      <c r="G29" s="44">
        <v>461587.92</v>
      </c>
      <c r="H29" s="45">
        <v>0.10249999999999999</v>
      </c>
      <c r="I29" s="44">
        <v>63340.09</v>
      </c>
      <c r="J29" s="45">
        <v>0.1245</v>
      </c>
      <c r="K29" s="44">
        <v>96359.17</v>
      </c>
      <c r="L29" s="45">
        <v>0.20880000000000001</v>
      </c>
      <c r="M29" s="45">
        <v>-3.3999999999999998E-3</v>
      </c>
      <c r="N29" s="44">
        <v>3880590.43</v>
      </c>
      <c r="O29" s="44">
        <v>196475237.28999999</v>
      </c>
      <c r="P29" s="44">
        <v>81897</v>
      </c>
      <c r="Q29" s="44">
        <v>76637</v>
      </c>
      <c r="R29" s="45">
        <v>6.8599999999999994E-2</v>
      </c>
      <c r="S29" s="44">
        <v>6.21</v>
      </c>
      <c r="T29" s="44">
        <v>6.22</v>
      </c>
      <c r="U29" s="46">
        <v>-6.9999999999999999E-4</v>
      </c>
    </row>
    <row r="30" spans="1:21" ht="12" thickBot="1">
      <c r="A30" s="62"/>
      <c r="B30" s="53" t="s">
        <v>93</v>
      </c>
      <c r="C30" s="54"/>
      <c r="D30" s="44">
        <v>748800.87</v>
      </c>
      <c r="E30" s="44">
        <v>1195981</v>
      </c>
      <c r="F30" s="45">
        <v>0.62609999999999999</v>
      </c>
      <c r="G30" s="44">
        <v>654953.92000000004</v>
      </c>
      <c r="H30" s="45">
        <v>0.14330000000000001</v>
      </c>
      <c r="I30" s="44">
        <v>109854</v>
      </c>
      <c r="J30" s="45">
        <v>0.1467</v>
      </c>
      <c r="K30" s="44">
        <v>124940.44</v>
      </c>
      <c r="L30" s="45">
        <v>0.1908</v>
      </c>
      <c r="M30" s="45">
        <v>-1.1999999999999999E-3</v>
      </c>
      <c r="N30" s="44">
        <v>6356173.3700000001</v>
      </c>
      <c r="O30" s="44">
        <v>357970974.06</v>
      </c>
      <c r="P30" s="44">
        <v>60114</v>
      </c>
      <c r="Q30" s="44">
        <v>58253</v>
      </c>
      <c r="R30" s="45">
        <v>3.1899999999999998E-2</v>
      </c>
      <c r="S30" s="44">
        <v>12.46</v>
      </c>
      <c r="T30" s="44">
        <v>12</v>
      </c>
      <c r="U30" s="46">
        <v>3.6400000000000002E-2</v>
      </c>
    </row>
    <row r="31" spans="1:21" ht="12" thickBot="1">
      <c r="A31" s="62"/>
      <c r="B31" s="53" t="s">
        <v>94</v>
      </c>
      <c r="C31" s="54"/>
      <c r="D31" s="44">
        <v>1575387.85</v>
      </c>
      <c r="E31" s="44">
        <v>1053381</v>
      </c>
      <c r="F31" s="45">
        <v>1.4956</v>
      </c>
      <c r="G31" s="44">
        <v>761229.58</v>
      </c>
      <c r="H31" s="45">
        <v>1.0694999999999999</v>
      </c>
      <c r="I31" s="44">
        <v>-18608.59</v>
      </c>
      <c r="J31" s="45">
        <v>-1.18E-2</v>
      </c>
      <c r="K31" s="44">
        <v>48569.09</v>
      </c>
      <c r="L31" s="45">
        <v>6.3799999999999996E-2</v>
      </c>
      <c r="M31" s="45">
        <v>-1.38E-2</v>
      </c>
      <c r="N31" s="44">
        <v>7577547.5700000003</v>
      </c>
      <c r="O31" s="44">
        <v>297644099.97000003</v>
      </c>
      <c r="P31" s="44">
        <v>48314</v>
      </c>
      <c r="Q31" s="44">
        <v>28738</v>
      </c>
      <c r="R31" s="45">
        <v>0.68120000000000003</v>
      </c>
      <c r="S31" s="44">
        <v>32.61</v>
      </c>
      <c r="T31" s="44">
        <v>23.79</v>
      </c>
      <c r="U31" s="46">
        <v>0.27050000000000002</v>
      </c>
    </row>
    <row r="32" spans="1:21" ht="12" thickBot="1">
      <c r="A32" s="62"/>
      <c r="B32" s="53" t="s">
        <v>95</v>
      </c>
      <c r="C32" s="54"/>
      <c r="D32" s="44">
        <v>114375.88</v>
      </c>
      <c r="E32" s="44">
        <v>125585</v>
      </c>
      <c r="F32" s="45">
        <v>0.91069999999999995</v>
      </c>
      <c r="G32" s="44">
        <v>110939.09</v>
      </c>
      <c r="H32" s="45">
        <v>3.1E-2</v>
      </c>
      <c r="I32" s="44">
        <v>29987.17</v>
      </c>
      <c r="J32" s="45">
        <v>0.26219999999999999</v>
      </c>
      <c r="K32" s="44">
        <v>29762.080000000002</v>
      </c>
      <c r="L32" s="45">
        <v>0.26829999999999998</v>
      </c>
      <c r="M32" s="45">
        <v>1E-4</v>
      </c>
      <c r="N32" s="44">
        <v>897712.2</v>
      </c>
      <c r="O32" s="44">
        <v>44275078.030000001</v>
      </c>
      <c r="P32" s="44">
        <v>25817</v>
      </c>
      <c r="Q32" s="44">
        <v>24471</v>
      </c>
      <c r="R32" s="45">
        <v>5.5E-2</v>
      </c>
      <c r="S32" s="44">
        <v>4.43</v>
      </c>
      <c r="T32" s="44">
        <v>4.41</v>
      </c>
      <c r="U32" s="46">
        <v>3.8999999999999998E-3</v>
      </c>
    </row>
    <row r="33" spans="1:21" ht="12" thickBot="1">
      <c r="A33" s="62"/>
      <c r="B33" s="53" t="s">
        <v>96</v>
      </c>
      <c r="C33" s="54"/>
      <c r="D33" s="44">
        <v>42.82</v>
      </c>
      <c r="E33" s="47"/>
      <c r="F33" s="47"/>
      <c r="G33" s="44">
        <v>206.84</v>
      </c>
      <c r="H33" s="45">
        <v>-0.79300000000000004</v>
      </c>
      <c r="I33" s="44">
        <v>9.98</v>
      </c>
      <c r="J33" s="45">
        <v>0.2331</v>
      </c>
      <c r="K33" s="44">
        <v>40.96</v>
      </c>
      <c r="L33" s="45">
        <v>0.19800000000000001</v>
      </c>
      <c r="M33" s="45">
        <v>-7.6E-3</v>
      </c>
      <c r="N33" s="44">
        <v>270.14</v>
      </c>
      <c r="O33" s="44">
        <v>29563.360000000001</v>
      </c>
      <c r="P33" s="44">
        <v>8</v>
      </c>
      <c r="Q33" s="44">
        <v>8</v>
      </c>
      <c r="R33" s="45">
        <v>0</v>
      </c>
      <c r="S33" s="44">
        <v>5.35</v>
      </c>
      <c r="T33" s="44">
        <v>5.04</v>
      </c>
      <c r="U33" s="46">
        <v>5.79E-2</v>
      </c>
    </row>
    <row r="34" spans="1:21" ht="12" thickBot="1">
      <c r="A34" s="62"/>
      <c r="B34" s="53" t="s">
        <v>97</v>
      </c>
      <c r="C34" s="54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4">
        <v>25.9</v>
      </c>
      <c r="P34" s="47"/>
      <c r="Q34" s="47"/>
      <c r="R34" s="47"/>
      <c r="S34" s="47"/>
      <c r="T34" s="47"/>
      <c r="U34" s="48"/>
    </row>
    <row r="35" spans="1:21" ht="12" thickBot="1">
      <c r="A35" s="62"/>
      <c r="B35" s="53" t="s">
        <v>98</v>
      </c>
      <c r="C35" s="54"/>
      <c r="D35" s="44">
        <v>172804.63</v>
      </c>
      <c r="E35" s="44">
        <v>172853</v>
      </c>
      <c r="F35" s="45">
        <v>0.99970000000000003</v>
      </c>
      <c r="G35" s="44">
        <v>147051.64000000001</v>
      </c>
      <c r="H35" s="45">
        <v>0.17510000000000001</v>
      </c>
      <c r="I35" s="44">
        <v>20317.79</v>
      </c>
      <c r="J35" s="45">
        <v>0.1176</v>
      </c>
      <c r="K35" s="44">
        <v>27678.82</v>
      </c>
      <c r="L35" s="45">
        <v>0.18820000000000001</v>
      </c>
      <c r="M35" s="45">
        <v>-2.7000000000000001E-3</v>
      </c>
      <c r="N35" s="44">
        <v>1335644.54</v>
      </c>
      <c r="O35" s="44">
        <v>47525406.579999998</v>
      </c>
      <c r="P35" s="44">
        <v>12342</v>
      </c>
      <c r="Q35" s="44">
        <v>12066</v>
      </c>
      <c r="R35" s="45">
        <v>2.29E-2</v>
      </c>
      <c r="S35" s="44">
        <v>14</v>
      </c>
      <c r="T35" s="44">
        <v>12.57</v>
      </c>
      <c r="U35" s="46">
        <v>0.1023</v>
      </c>
    </row>
    <row r="36" spans="1:21" ht="12" thickBot="1">
      <c r="A36" s="62"/>
      <c r="B36" s="53" t="s">
        <v>99</v>
      </c>
      <c r="C36" s="54"/>
      <c r="D36" s="47"/>
      <c r="E36" s="44">
        <v>484122</v>
      </c>
      <c r="F36" s="47"/>
      <c r="G36" s="44">
        <v>10755.97</v>
      </c>
      <c r="H36" s="47"/>
      <c r="I36" s="47"/>
      <c r="J36" s="47"/>
      <c r="K36" s="44">
        <v>443.04</v>
      </c>
      <c r="L36" s="45">
        <v>4.1200000000000001E-2</v>
      </c>
      <c r="M36" s="47"/>
      <c r="N36" s="47"/>
      <c r="O36" s="47"/>
      <c r="P36" s="47"/>
      <c r="Q36" s="47"/>
      <c r="R36" s="47"/>
      <c r="S36" s="47"/>
      <c r="T36" s="47"/>
      <c r="U36" s="48"/>
    </row>
    <row r="37" spans="1:21" ht="12" thickBot="1">
      <c r="A37" s="62"/>
      <c r="B37" s="53" t="s">
        <v>100</v>
      </c>
      <c r="C37" s="54"/>
      <c r="D37" s="47"/>
      <c r="E37" s="44">
        <v>159184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8"/>
    </row>
    <row r="38" spans="1:21" ht="12" thickBot="1">
      <c r="A38" s="62"/>
      <c r="B38" s="53" t="s">
        <v>101</v>
      </c>
      <c r="C38" s="54"/>
      <c r="D38" s="47"/>
      <c r="E38" s="44">
        <v>175016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8"/>
    </row>
    <row r="39" spans="1:21" ht="12" customHeight="1" thickBot="1">
      <c r="A39" s="62"/>
      <c r="B39" s="53" t="s">
        <v>102</v>
      </c>
      <c r="C39" s="54"/>
      <c r="D39" s="44">
        <v>193005.13</v>
      </c>
      <c r="E39" s="44">
        <v>305383</v>
      </c>
      <c r="F39" s="45">
        <v>0.63200000000000001</v>
      </c>
      <c r="G39" s="44">
        <v>238245.69</v>
      </c>
      <c r="H39" s="45">
        <v>-0.18990000000000001</v>
      </c>
      <c r="I39" s="44">
        <v>9393.77</v>
      </c>
      <c r="J39" s="45">
        <v>4.87E-2</v>
      </c>
      <c r="K39" s="44">
        <v>11835.03</v>
      </c>
      <c r="L39" s="45">
        <v>4.9700000000000001E-2</v>
      </c>
      <c r="M39" s="45">
        <v>-2.0999999999999999E-3</v>
      </c>
      <c r="N39" s="44">
        <v>1762264.19</v>
      </c>
      <c r="O39" s="44">
        <v>114484562.26000001</v>
      </c>
      <c r="P39" s="44">
        <v>341</v>
      </c>
      <c r="Q39" s="44">
        <v>358</v>
      </c>
      <c r="R39" s="45">
        <v>-4.7500000000000001E-2</v>
      </c>
      <c r="S39" s="44">
        <v>566</v>
      </c>
      <c r="T39" s="44">
        <v>584.11</v>
      </c>
      <c r="U39" s="46">
        <v>-3.2000000000000001E-2</v>
      </c>
    </row>
    <row r="40" spans="1:21" ht="12" thickBot="1">
      <c r="A40" s="62"/>
      <c r="B40" s="53" t="s">
        <v>103</v>
      </c>
      <c r="C40" s="54"/>
      <c r="D40" s="44">
        <v>357362.65</v>
      </c>
      <c r="E40" s="44">
        <v>444431</v>
      </c>
      <c r="F40" s="45">
        <v>0.80410000000000004</v>
      </c>
      <c r="G40" s="44">
        <v>358223.19</v>
      </c>
      <c r="H40" s="45">
        <v>-2.3999999999999998E-3</v>
      </c>
      <c r="I40" s="44">
        <v>23307.08</v>
      </c>
      <c r="J40" s="45">
        <v>6.5199999999999994E-2</v>
      </c>
      <c r="K40" s="44">
        <v>35341.370000000003</v>
      </c>
      <c r="L40" s="45">
        <v>9.8699999999999996E-2</v>
      </c>
      <c r="M40" s="45">
        <v>-3.3999999999999998E-3</v>
      </c>
      <c r="N40" s="44">
        <v>2894721.05</v>
      </c>
      <c r="O40" s="44">
        <v>154322328</v>
      </c>
      <c r="P40" s="44">
        <v>1939</v>
      </c>
      <c r="Q40" s="44">
        <v>1705</v>
      </c>
      <c r="R40" s="45">
        <v>0.13719999999999999</v>
      </c>
      <c r="S40" s="44">
        <v>184.3</v>
      </c>
      <c r="T40" s="44">
        <v>195.79</v>
      </c>
      <c r="U40" s="46">
        <v>-6.2300000000000001E-2</v>
      </c>
    </row>
    <row r="41" spans="1:21" ht="12" thickBot="1">
      <c r="A41" s="62"/>
      <c r="B41" s="53" t="s">
        <v>104</v>
      </c>
      <c r="C41" s="54"/>
      <c r="D41" s="47"/>
      <c r="E41" s="44">
        <v>199144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8"/>
    </row>
    <row r="42" spans="1:21" ht="12" thickBot="1">
      <c r="A42" s="62"/>
      <c r="B42" s="53" t="s">
        <v>105</v>
      </c>
      <c r="C42" s="54"/>
      <c r="D42" s="47"/>
      <c r="E42" s="44">
        <v>61375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8"/>
    </row>
    <row r="43" spans="1:21" ht="12" thickBot="1">
      <c r="A43" s="63"/>
      <c r="B43" s="53" t="s">
        <v>106</v>
      </c>
      <c r="C43" s="54"/>
      <c r="D43" s="49">
        <v>20162.77</v>
      </c>
      <c r="E43" s="50"/>
      <c r="F43" s="50"/>
      <c r="G43" s="49">
        <v>58807.05</v>
      </c>
      <c r="H43" s="51">
        <v>-0.65710000000000002</v>
      </c>
      <c r="I43" s="49">
        <v>3801.14</v>
      </c>
      <c r="J43" s="51">
        <v>0.1885</v>
      </c>
      <c r="K43" s="49">
        <v>4484.84</v>
      </c>
      <c r="L43" s="51">
        <v>7.6300000000000007E-2</v>
      </c>
      <c r="M43" s="51">
        <v>-1.5E-3</v>
      </c>
      <c r="N43" s="49">
        <v>210961.02</v>
      </c>
      <c r="O43" s="49">
        <v>15336401.720000001</v>
      </c>
      <c r="P43" s="49">
        <v>48</v>
      </c>
      <c r="Q43" s="49">
        <v>59</v>
      </c>
      <c r="R43" s="51">
        <v>-0.18640000000000001</v>
      </c>
      <c r="S43" s="49">
        <v>420.06</v>
      </c>
      <c r="T43" s="49">
        <v>544.64</v>
      </c>
      <c r="U43" s="52">
        <v>-0.29659999999999997</v>
      </c>
    </row>
  </sheetData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43800</v>
      </c>
      <c r="D2" s="32">
        <v>496109.34786752099</v>
      </c>
      <c r="E2" s="32">
        <v>384786.929311966</v>
      </c>
      <c r="F2" s="32">
        <v>111322.418555556</v>
      </c>
      <c r="G2" s="32">
        <v>384786.929311966</v>
      </c>
      <c r="H2" s="32">
        <v>0.22439089090754799</v>
      </c>
    </row>
    <row r="3" spans="1:8" ht="14.25">
      <c r="A3" s="32">
        <v>2</v>
      </c>
      <c r="B3" s="33">
        <v>13</v>
      </c>
      <c r="C3" s="32">
        <v>8480.4760000000006</v>
      </c>
      <c r="D3" s="32">
        <v>69033.138724211502</v>
      </c>
      <c r="E3" s="32">
        <v>54275.963023356802</v>
      </c>
      <c r="F3" s="32">
        <v>14757.175700854699</v>
      </c>
      <c r="G3" s="32">
        <v>54275.963023356802</v>
      </c>
      <c r="H3" s="32">
        <v>0.213769444263716</v>
      </c>
    </row>
    <row r="4" spans="1:8" ht="14.25">
      <c r="A4" s="32">
        <v>3</v>
      </c>
      <c r="B4" s="33">
        <v>14</v>
      </c>
      <c r="C4" s="32">
        <v>88328</v>
      </c>
      <c r="D4" s="32">
        <v>93101.332847008496</v>
      </c>
      <c r="E4" s="32">
        <v>68267.4706623932</v>
      </c>
      <c r="F4" s="32">
        <v>24833.862184615398</v>
      </c>
      <c r="G4" s="32">
        <v>68267.4706623932</v>
      </c>
      <c r="H4" s="32">
        <v>0.26674013599165503</v>
      </c>
    </row>
    <row r="5" spans="1:8" ht="14.25">
      <c r="A5" s="32">
        <v>4</v>
      </c>
      <c r="B5" s="33">
        <v>15</v>
      </c>
      <c r="C5" s="32">
        <v>2467</v>
      </c>
      <c r="D5" s="32">
        <v>35397.210624786298</v>
      </c>
      <c r="E5" s="32">
        <v>27109.115082905999</v>
      </c>
      <c r="F5" s="32">
        <v>8288.0955418803405</v>
      </c>
      <c r="G5" s="32">
        <v>27109.115082905999</v>
      </c>
      <c r="H5" s="32">
        <v>0.234145442411689</v>
      </c>
    </row>
    <row r="6" spans="1:8" ht="14.25">
      <c r="A6" s="32">
        <v>5</v>
      </c>
      <c r="B6" s="33">
        <v>16</v>
      </c>
      <c r="C6" s="32">
        <v>2329</v>
      </c>
      <c r="D6" s="32">
        <v>208300.42369316201</v>
      </c>
      <c r="E6" s="32">
        <v>222342.649275214</v>
      </c>
      <c r="F6" s="32">
        <v>-14042.2255820513</v>
      </c>
      <c r="G6" s="32">
        <v>222342.649275214</v>
      </c>
      <c r="H6" s="32">
        <v>-6.7413331826613201E-2</v>
      </c>
    </row>
    <row r="7" spans="1:8" ht="14.25">
      <c r="A7" s="32">
        <v>6</v>
      </c>
      <c r="B7" s="33">
        <v>17</v>
      </c>
      <c r="C7" s="32">
        <v>13695</v>
      </c>
      <c r="D7" s="32">
        <v>250500.67351453</v>
      </c>
      <c r="E7" s="32">
        <v>191398.45001538499</v>
      </c>
      <c r="F7" s="32">
        <v>59102.223499145301</v>
      </c>
      <c r="G7" s="32">
        <v>191398.45001538499</v>
      </c>
      <c r="H7" s="32">
        <v>0.235936385599048</v>
      </c>
    </row>
    <row r="8" spans="1:8" ht="14.25">
      <c r="A8" s="32">
        <v>7</v>
      </c>
      <c r="B8" s="33">
        <v>18</v>
      </c>
      <c r="C8" s="32">
        <v>21832</v>
      </c>
      <c r="D8" s="32">
        <v>152783.231173504</v>
      </c>
      <c r="E8" s="32">
        <v>123097.667998291</v>
      </c>
      <c r="F8" s="32">
        <v>29685.563175213701</v>
      </c>
      <c r="G8" s="32">
        <v>123097.667998291</v>
      </c>
      <c r="H8" s="32">
        <v>0.19429856894113001</v>
      </c>
    </row>
    <row r="9" spans="1:8" ht="14.25">
      <c r="A9" s="32">
        <v>8</v>
      </c>
      <c r="B9" s="33">
        <v>19</v>
      </c>
      <c r="C9" s="32">
        <v>11733</v>
      </c>
      <c r="D9" s="32">
        <v>91798.858488888902</v>
      </c>
      <c r="E9" s="32">
        <v>73940.059094017095</v>
      </c>
      <c r="F9" s="32">
        <v>17858.799394871799</v>
      </c>
      <c r="G9" s="32">
        <v>73940.059094017095</v>
      </c>
      <c r="H9" s="32">
        <v>0.19454271751138799</v>
      </c>
    </row>
    <row r="10" spans="1:8" ht="14.25">
      <c r="A10" s="32">
        <v>9</v>
      </c>
      <c r="B10" s="33">
        <v>21</v>
      </c>
      <c r="C10" s="32">
        <v>150562</v>
      </c>
      <c r="D10" s="32">
        <v>571439.36199999996</v>
      </c>
      <c r="E10" s="32">
        <v>552521.89950000006</v>
      </c>
      <c r="F10" s="32">
        <v>18917.462500000001</v>
      </c>
      <c r="G10" s="32">
        <v>552521.89950000006</v>
      </c>
      <c r="H10" s="32">
        <v>3.3104934237974303E-2</v>
      </c>
    </row>
    <row r="11" spans="1:8" ht="14.25">
      <c r="A11" s="32">
        <v>10</v>
      </c>
      <c r="B11" s="33">
        <v>22</v>
      </c>
      <c r="C11" s="32">
        <v>20810</v>
      </c>
      <c r="D11" s="32">
        <v>376909.45128888899</v>
      </c>
      <c r="E11" s="32">
        <v>326847.123822222</v>
      </c>
      <c r="F11" s="32">
        <v>50062.327466666698</v>
      </c>
      <c r="G11" s="32">
        <v>326847.123822222</v>
      </c>
      <c r="H11" s="32">
        <v>0.13282322132138699</v>
      </c>
    </row>
    <row r="12" spans="1:8" ht="14.25">
      <c r="A12" s="32">
        <v>11</v>
      </c>
      <c r="B12" s="33">
        <v>23</v>
      </c>
      <c r="C12" s="32">
        <v>152745.212</v>
      </c>
      <c r="D12" s="32">
        <v>1269336.5365384601</v>
      </c>
      <c r="E12" s="32">
        <v>1067735.9909769199</v>
      </c>
      <c r="F12" s="32">
        <v>201600.54556153799</v>
      </c>
      <c r="G12" s="32">
        <v>1067735.9909769199</v>
      </c>
      <c r="H12" s="32">
        <v>0.15882355841683399</v>
      </c>
    </row>
    <row r="13" spans="1:8" ht="14.25">
      <c r="A13" s="32">
        <v>12</v>
      </c>
      <c r="B13" s="33">
        <v>24</v>
      </c>
      <c r="C13" s="32">
        <v>18940.186000000002</v>
      </c>
      <c r="D13" s="32">
        <v>497624.41562051303</v>
      </c>
      <c r="E13" s="32">
        <v>438108.202405983</v>
      </c>
      <c r="F13" s="32">
        <v>59516.213214529897</v>
      </c>
      <c r="G13" s="32">
        <v>438108.202405983</v>
      </c>
      <c r="H13" s="32">
        <v>0.119600669393032</v>
      </c>
    </row>
    <row r="14" spans="1:8" ht="14.25">
      <c r="A14" s="32">
        <v>13</v>
      </c>
      <c r="B14" s="33">
        <v>25</v>
      </c>
      <c r="C14" s="32">
        <v>73163</v>
      </c>
      <c r="D14" s="32">
        <v>976369.43779999996</v>
      </c>
      <c r="E14" s="32">
        <v>963475.59490000003</v>
      </c>
      <c r="F14" s="32">
        <v>12893.8429</v>
      </c>
      <c r="G14" s="32">
        <v>963475.59490000003</v>
      </c>
      <c r="H14" s="32">
        <v>1.32059058803121E-2</v>
      </c>
    </row>
    <row r="15" spans="1:8" ht="14.25">
      <c r="A15" s="32">
        <v>14</v>
      </c>
      <c r="B15" s="33">
        <v>26</v>
      </c>
      <c r="C15" s="32">
        <v>63390</v>
      </c>
      <c r="D15" s="32">
        <v>298450.31351320603</v>
      </c>
      <c r="E15" s="32">
        <v>265610.85535990499</v>
      </c>
      <c r="F15" s="32">
        <v>32839.458153301603</v>
      </c>
      <c r="G15" s="32">
        <v>265610.85535990499</v>
      </c>
      <c r="H15" s="32">
        <v>0.110033250649772</v>
      </c>
    </row>
    <row r="16" spans="1:8" ht="14.25">
      <c r="A16" s="32">
        <v>15</v>
      </c>
      <c r="B16" s="33">
        <v>27</v>
      </c>
      <c r="C16" s="32">
        <v>136579.364</v>
      </c>
      <c r="D16" s="32">
        <v>881418.096418584</v>
      </c>
      <c r="E16" s="32">
        <v>774811.17627079599</v>
      </c>
      <c r="F16" s="32">
        <v>106606.920147788</v>
      </c>
      <c r="G16" s="32">
        <v>774811.17627079599</v>
      </c>
      <c r="H16" s="32">
        <v>0.120949320851203</v>
      </c>
    </row>
    <row r="17" spans="1:8" ht="14.25">
      <c r="A17" s="32">
        <v>16</v>
      </c>
      <c r="B17" s="33">
        <v>29</v>
      </c>
      <c r="C17" s="32">
        <v>180012</v>
      </c>
      <c r="D17" s="32">
        <v>2176474.7246880298</v>
      </c>
      <c r="E17" s="32">
        <v>2056338.4174247901</v>
      </c>
      <c r="F17" s="32">
        <v>120136.307263248</v>
      </c>
      <c r="G17" s="32">
        <v>2056338.4174247901</v>
      </c>
      <c r="H17" s="32">
        <v>5.5197657891693501E-2</v>
      </c>
    </row>
    <row r="18" spans="1:8" ht="14.25">
      <c r="A18" s="32">
        <v>17</v>
      </c>
      <c r="B18" s="33">
        <v>31</v>
      </c>
      <c r="C18" s="32">
        <v>40357.355000000003</v>
      </c>
      <c r="D18" s="32">
        <v>259912.63805645599</v>
      </c>
      <c r="E18" s="32">
        <v>226214.157519909</v>
      </c>
      <c r="F18" s="32">
        <v>33698.480536547097</v>
      </c>
      <c r="G18" s="32">
        <v>226214.157519909</v>
      </c>
      <c r="H18" s="32">
        <v>0.129653104937619</v>
      </c>
    </row>
    <row r="19" spans="1:8" ht="14.25">
      <c r="A19" s="32">
        <v>18</v>
      </c>
      <c r="B19" s="33">
        <v>32</v>
      </c>
      <c r="C19" s="32">
        <v>15392.06</v>
      </c>
      <c r="D19" s="32">
        <v>244152.499473398</v>
      </c>
      <c r="E19" s="32">
        <v>225574.45597916099</v>
      </c>
      <c r="F19" s="32">
        <v>18578.043494237601</v>
      </c>
      <c r="G19" s="32">
        <v>225574.45597916099</v>
      </c>
      <c r="H19" s="32">
        <v>7.6091965203337095E-2</v>
      </c>
    </row>
    <row r="20" spans="1:8" ht="14.25">
      <c r="A20" s="32">
        <v>19</v>
      </c>
      <c r="B20" s="33">
        <v>33</v>
      </c>
      <c r="C20" s="32">
        <v>27749.344000000001</v>
      </c>
      <c r="D20" s="32">
        <v>420050.20585693198</v>
      </c>
      <c r="E20" s="32">
        <v>333912.89881654299</v>
      </c>
      <c r="F20" s="32">
        <v>86137.307040389496</v>
      </c>
      <c r="G20" s="32">
        <v>333912.89881654299</v>
      </c>
      <c r="H20" s="32">
        <v>0.20506431335907399</v>
      </c>
    </row>
    <row r="21" spans="1:8" ht="14.25">
      <c r="A21" s="32">
        <v>20</v>
      </c>
      <c r="B21" s="33">
        <v>34</v>
      </c>
      <c r="C21" s="32">
        <v>45142.254000000001</v>
      </c>
      <c r="D21" s="32">
        <v>212347.82742322801</v>
      </c>
      <c r="E21" s="32">
        <v>149360.39458246401</v>
      </c>
      <c r="F21" s="32">
        <v>62987.4328407637</v>
      </c>
      <c r="G21" s="32">
        <v>149360.39458246401</v>
      </c>
      <c r="H21" s="32">
        <v>0.29662386286262399</v>
      </c>
    </row>
    <row r="22" spans="1:8" ht="14.25">
      <c r="A22" s="32">
        <v>21</v>
      </c>
      <c r="B22" s="33">
        <v>35</v>
      </c>
      <c r="C22" s="32">
        <v>39523.656000000003</v>
      </c>
      <c r="D22" s="32">
        <v>886190.53742566402</v>
      </c>
      <c r="E22" s="32">
        <v>844851.89334640699</v>
      </c>
      <c r="F22" s="32">
        <v>41338.644079256701</v>
      </c>
      <c r="G22" s="32">
        <v>844851.89334640699</v>
      </c>
      <c r="H22" s="32">
        <v>4.6647580100937801E-2</v>
      </c>
    </row>
    <row r="23" spans="1:8" ht="14.25">
      <c r="A23" s="32">
        <v>22</v>
      </c>
      <c r="B23" s="33">
        <v>36</v>
      </c>
      <c r="C23" s="32">
        <v>98223.025999999998</v>
      </c>
      <c r="D23" s="32">
        <v>508880.77930973499</v>
      </c>
      <c r="E23" s="32">
        <v>445540.658748366</v>
      </c>
      <c r="F23" s="32">
        <v>63340.120561368698</v>
      </c>
      <c r="G23" s="32">
        <v>445540.658748366</v>
      </c>
      <c r="H23" s="32">
        <v>0.124469469346603</v>
      </c>
    </row>
    <row r="24" spans="1:8" ht="14.25">
      <c r="A24" s="32">
        <v>23</v>
      </c>
      <c r="B24" s="33">
        <v>37</v>
      </c>
      <c r="C24" s="32">
        <v>98311.615999999995</v>
      </c>
      <c r="D24" s="32">
        <v>748800.87307522097</v>
      </c>
      <c r="E24" s="32">
        <v>638946.86308136</v>
      </c>
      <c r="F24" s="32">
        <v>109854.00999386099</v>
      </c>
      <c r="G24" s="32">
        <v>638946.86308136</v>
      </c>
      <c r="H24" s="32">
        <v>0.146706573060881</v>
      </c>
    </row>
    <row r="25" spans="1:8" ht="14.25">
      <c r="A25" s="32">
        <v>24</v>
      </c>
      <c r="B25" s="33">
        <v>38</v>
      </c>
      <c r="C25" s="32">
        <v>383485.89799999999</v>
      </c>
      <c r="D25" s="32">
        <v>1575387.47505752</v>
      </c>
      <c r="E25" s="32">
        <v>1593996.1075017699</v>
      </c>
      <c r="F25" s="32">
        <v>-18608.6324442478</v>
      </c>
      <c r="G25" s="32">
        <v>1593996.1075017699</v>
      </c>
      <c r="H25" s="32">
        <v>-1.1812098762286E-2</v>
      </c>
    </row>
    <row r="26" spans="1:8" ht="14.25">
      <c r="A26" s="32">
        <v>25</v>
      </c>
      <c r="B26" s="33">
        <v>39</v>
      </c>
      <c r="C26" s="32">
        <v>88249.466</v>
      </c>
      <c r="D26" s="32">
        <v>114375.802707133</v>
      </c>
      <c r="E26" s="32">
        <v>84388.7261849754</v>
      </c>
      <c r="F26" s="32">
        <v>29987.0765221572</v>
      </c>
      <c r="G26" s="32">
        <v>84388.7261849754</v>
      </c>
      <c r="H26" s="32">
        <v>0.26218024977661802</v>
      </c>
    </row>
    <row r="27" spans="1:8" ht="14.25">
      <c r="A27" s="32">
        <v>26</v>
      </c>
      <c r="B27" s="33">
        <v>40</v>
      </c>
      <c r="C27" s="32">
        <v>13</v>
      </c>
      <c r="D27" s="32">
        <v>42.820599999999999</v>
      </c>
      <c r="E27" s="32">
        <v>32.840499999999999</v>
      </c>
      <c r="F27" s="32">
        <v>9.9801000000000002</v>
      </c>
      <c r="G27" s="32">
        <v>32.840499999999999</v>
      </c>
      <c r="H27" s="32">
        <v>0.23306772908366499</v>
      </c>
    </row>
    <row r="28" spans="1:8" ht="14.25">
      <c r="A28" s="32">
        <v>27</v>
      </c>
      <c r="B28" s="33">
        <v>42</v>
      </c>
      <c r="C28" s="32">
        <v>10885.825999999999</v>
      </c>
      <c r="D28" s="32">
        <v>172804.62880000001</v>
      </c>
      <c r="E28" s="32">
        <v>152486.8339</v>
      </c>
      <c r="F28" s="32">
        <v>20317.794900000001</v>
      </c>
      <c r="G28" s="32">
        <v>152486.8339</v>
      </c>
      <c r="H28" s="32">
        <v>0.11757668206628499</v>
      </c>
    </row>
    <row r="29" spans="1:8" ht="14.25">
      <c r="A29" s="32">
        <v>28</v>
      </c>
      <c r="B29" s="33">
        <v>75</v>
      </c>
      <c r="C29" s="32">
        <v>355</v>
      </c>
      <c r="D29" s="32">
        <v>193005.12820512801</v>
      </c>
      <c r="E29" s="32">
        <v>183611.35811965799</v>
      </c>
      <c r="F29" s="32">
        <v>9393.7700854700906</v>
      </c>
      <c r="G29" s="32">
        <v>183611.35811965799</v>
      </c>
      <c r="H29" s="32">
        <v>4.86710906224537E-2</v>
      </c>
    </row>
    <row r="30" spans="1:8" ht="14.25">
      <c r="A30" s="32">
        <v>29</v>
      </c>
      <c r="B30" s="33">
        <v>76</v>
      </c>
      <c r="C30" s="32">
        <v>1998</v>
      </c>
      <c r="D30" s="32">
        <v>357362.647074359</v>
      </c>
      <c r="E30" s="32">
        <v>334055.57025128201</v>
      </c>
      <c r="F30" s="32">
        <v>23307.076823076899</v>
      </c>
      <c r="G30" s="32">
        <v>334055.57025128201</v>
      </c>
      <c r="H30" s="32">
        <v>6.5219678144557897E-2</v>
      </c>
    </row>
    <row r="31" spans="1:8" ht="14.25">
      <c r="A31" s="32">
        <v>30</v>
      </c>
      <c r="B31" s="33">
        <v>99</v>
      </c>
      <c r="C31" s="32">
        <v>46</v>
      </c>
      <c r="D31" s="32">
        <v>20162.771651161002</v>
      </c>
      <c r="E31" s="32">
        <v>16361.6289993193</v>
      </c>
      <c r="F31" s="32">
        <v>3801.1426518417702</v>
      </c>
      <c r="G31" s="32">
        <v>16361.6289993193</v>
      </c>
      <c r="H31" s="32">
        <v>0.18852282402468601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2013-11-08T00:38:02Z</dcterms:modified>
</cp:coreProperties>
</file>