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105" windowWidth="20415" windowHeight="777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E4" i="2"/>
  <c r="F4"/>
  <c r="J4"/>
  <c r="E5"/>
  <c r="F5"/>
  <c r="J5"/>
  <c r="E6"/>
  <c r="F6"/>
  <c r="J6"/>
  <c r="E7"/>
  <c r="F7"/>
  <c r="J7"/>
  <c r="E8"/>
  <c r="F8"/>
  <c r="J8"/>
  <c r="E9"/>
  <c r="F9"/>
  <c r="J9"/>
  <c r="E10"/>
  <c r="F10"/>
  <c r="J10"/>
  <c r="E11"/>
  <c r="F11"/>
  <c r="J11"/>
  <c r="E12"/>
  <c r="F12"/>
  <c r="J12"/>
  <c r="E13"/>
  <c r="F13"/>
  <c r="J13"/>
  <c r="E14"/>
  <c r="F14"/>
  <c r="J14"/>
  <c r="E15"/>
  <c r="F15"/>
  <c r="J15"/>
  <c r="E16"/>
  <c r="F16"/>
  <c r="J16"/>
  <c r="E17"/>
  <c r="F17"/>
  <c r="J17"/>
  <c r="E18"/>
  <c r="F18"/>
  <c r="J18"/>
  <c r="E19"/>
  <c r="F19"/>
  <c r="J19"/>
  <c r="E20"/>
  <c r="F20"/>
  <c r="J20"/>
  <c r="E21"/>
  <c r="F21"/>
  <c r="J21"/>
  <c r="E22"/>
  <c r="F22"/>
  <c r="J22"/>
  <c r="E23"/>
  <c r="F23"/>
  <c r="J23"/>
  <c r="E24"/>
  <c r="F24"/>
  <c r="J24"/>
  <c r="E25"/>
  <c r="F25"/>
  <c r="J25"/>
  <c r="E26"/>
  <c r="F26"/>
  <c r="J26"/>
  <c r="E27"/>
  <c r="F27"/>
  <c r="J27"/>
  <c r="E28"/>
  <c r="F28"/>
  <c r="J28"/>
  <c r="E29"/>
  <c r="F29"/>
  <c r="J29"/>
  <c r="E30"/>
  <c r="F30"/>
  <c r="E31"/>
  <c r="F31"/>
  <c r="J31"/>
  <c r="E32"/>
  <c r="K32" s="1"/>
  <c r="F32"/>
  <c r="E33"/>
  <c r="K33" s="1"/>
  <c r="F33"/>
  <c r="E34"/>
  <c r="K34" s="1"/>
  <c r="F34"/>
  <c r="E35"/>
  <c r="F35"/>
  <c r="J35"/>
  <c r="E36"/>
  <c r="F36"/>
  <c r="J36"/>
  <c r="E37"/>
  <c r="K37" s="1"/>
  <c r="F37"/>
  <c r="E38"/>
  <c r="K38" s="1"/>
  <c r="F38"/>
  <c r="E39"/>
  <c r="F39"/>
  <c r="J39"/>
  <c r="E3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1"/>
  <c r="I35"/>
  <c r="I36"/>
  <c r="I39"/>
  <c r="A4"/>
  <c r="H30"/>
  <c r="H31"/>
  <c r="H32"/>
  <c r="H33"/>
  <c r="H34"/>
  <c r="H35"/>
  <c r="H36"/>
  <c r="H37"/>
  <c r="H38"/>
  <c r="H39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I3" l="1"/>
  <c r="K30"/>
  <c r="K5"/>
  <c r="K7"/>
  <c r="K39"/>
  <c r="G19"/>
  <c r="L19" s="1"/>
  <c r="G11"/>
  <c r="G38"/>
  <c r="L38" s="1"/>
  <c r="G7"/>
  <c r="G5"/>
  <c r="L5" s="1"/>
  <c r="K36"/>
  <c r="K28"/>
  <c r="K26"/>
  <c r="K24"/>
  <c r="K22"/>
  <c r="K20"/>
  <c r="K18"/>
  <c r="K16"/>
  <c r="K14"/>
  <c r="K12"/>
  <c r="K10"/>
  <c r="K8"/>
  <c r="K6"/>
  <c r="K4"/>
  <c r="G39"/>
  <c r="L39" s="1"/>
  <c r="K23"/>
  <c r="K21"/>
  <c r="G27"/>
  <c r="L27" s="1"/>
  <c r="G23"/>
  <c r="L23" s="1"/>
  <c r="G21"/>
  <c r="L21" s="1"/>
  <c r="G18"/>
  <c r="L18" s="1"/>
  <c r="K29"/>
  <c r="K15"/>
  <c r="K13"/>
  <c r="G32"/>
  <c r="L32" s="1"/>
  <c r="G29"/>
  <c r="L29" s="1"/>
  <c r="G26"/>
  <c r="L26" s="1"/>
  <c r="G15"/>
  <c r="L15" s="1"/>
  <c r="G13"/>
  <c r="L13" s="1"/>
  <c r="G10"/>
  <c r="L10" s="1"/>
  <c r="G4"/>
  <c r="L4" s="1"/>
  <c r="K35"/>
  <c r="K31"/>
  <c r="K27"/>
  <c r="K25"/>
  <c r="K19"/>
  <c r="K17"/>
  <c r="K11"/>
  <c r="K9"/>
  <c r="G34"/>
  <c r="L34" s="1"/>
  <c r="G33"/>
  <c r="L33" s="1"/>
  <c r="G31"/>
  <c r="L31" s="1"/>
  <c r="G30"/>
  <c r="L30" s="1"/>
  <c r="G25"/>
  <c r="L25" s="1"/>
  <c r="G22"/>
  <c r="L22" s="1"/>
  <c r="G17"/>
  <c r="L17" s="1"/>
  <c r="G14"/>
  <c r="L14" s="1"/>
  <c r="G9"/>
  <c r="L9" s="1"/>
  <c r="G6"/>
  <c r="L6" s="1"/>
  <c r="G37"/>
  <c r="L37" s="1"/>
  <c r="G35"/>
  <c r="L35" s="1"/>
  <c r="G28"/>
  <c r="L28" s="1"/>
  <c r="G24"/>
  <c r="L24" s="1"/>
  <c r="G20"/>
  <c r="L20" s="1"/>
  <c r="G16"/>
  <c r="L16" s="1"/>
  <c r="G12"/>
  <c r="L12" s="1"/>
  <c r="L11"/>
  <c r="G8"/>
  <c r="L8" s="1"/>
  <c r="L7"/>
  <c r="J3"/>
  <c r="G3"/>
  <c r="G36"/>
  <c r="L36" s="1"/>
  <c r="K3"/>
  <c r="L3" l="1"/>
</calcChain>
</file>

<file path=xl/sharedStrings.xml><?xml version="1.0" encoding="utf-8"?>
<sst xmlns="http://schemas.openxmlformats.org/spreadsheetml/2006/main" count="114" uniqueCount="71">
  <si>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</si>
  <si>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</si>
  <si>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</si>
  <si>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</si>
  <si>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</si>
  <si>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</si>
  <si>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</si>
  <si>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</si>
  <si>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</si>
  <si>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</si>
  <si>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</si>
  <si>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</si>
  <si>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</si>
  <si>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</si>
  <si>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</si>
  <si>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</si>
  <si>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</si>
  <si>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</si>
  <si>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</si>
  <si>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</si>
  <si>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</si>
  <si>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</si>
  <si>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</si>
  <si>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</si>
  <si>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</si>
  <si>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</si>
  <si>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</si>
  <si>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</si>
  <si>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</si>
  <si>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</si>
  <si>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</si>
  <si>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</si>
  <si>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</si>
  <si>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</si>
  <si>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</si>
  <si>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</si>
  <si>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41-周转筐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</si>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</sst>
</file>

<file path=xl/styles.xml><?xml version="1.0" encoding="utf-8"?>
<styleSheet xmlns="http://schemas.openxmlformats.org/spreadsheetml/2006/main">
  <numFmts count="2">
    <numFmt numFmtId="176" formatCode="#,##0.00&quot;%&quot;"/>
    <numFmt numFmtId="177" formatCode="0.00_ "/>
  </numFmts>
  <fonts count="3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5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</cellStyleXfs>
  <cellXfs count="74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0" fontId="20" fillId="0" borderId="0" xfId="0" applyFont="1" applyAlignment="1">
      <alignment horizontal="right" vertical="center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49" fontId="22" fillId="33" borderId="15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3" xfId="0" applyNumberFormat="1" applyFont="1" applyFill="1" applyBorder="1" applyAlignment="1">
      <alignment horizontal="left" vertical="top" wrapText="1"/>
    </xf>
    <xf numFmtId="0" fontId="21" fillId="33" borderId="15" xfId="0" applyFont="1" applyFill="1" applyBorder="1" applyAlignment="1">
      <alignment vertical="center" wrapText="1"/>
    </xf>
    <xf numFmtId="0" fontId="21" fillId="33" borderId="13" xfId="0" applyFont="1" applyFill="1" applyBorder="1" applyAlignment="1">
      <alignment vertical="center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0" fillId="0" borderId="0" xfId="0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</cellXfs>
  <cellStyles count="53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10" xfId="52"/>
    <cellStyle name="常规 2" xfId="44"/>
    <cellStyle name="常规 3" xfId="45"/>
    <cellStyle name="常规 4" xfId="47"/>
    <cellStyle name="常规 5" xfId="46"/>
    <cellStyle name="常规 6" xfId="48"/>
    <cellStyle name="常规 7" xfId="49"/>
    <cellStyle name="常规 8" xfId="50"/>
    <cellStyle name="常规 9" xfId="51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1" Type="http://schemas.openxmlformats.org/officeDocument/2006/relationships/hyperlink" Target="cid:97a5ff112" TargetMode="External"/><Relationship Id="rId42" Type="http://schemas.openxmlformats.org/officeDocument/2006/relationships/image" Target="cid:c0d5d5a813" TargetMode="External"/><Relationship Id="rId63" Type="http://schemas.openxmlformats.org/officeDocument/2006/relationships/hyperlink" Target="cid:38d18ad2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159" Type="http://schemas.openxmlformats.org/officeDocument/2006/relationships/hyperlink" Target="cid:241931c2" TargetMode="External"/><Relationship Id="rId170" Type="http://schemas.openxmlformats.org/officeDocument/2006/relationships/image" Target="cid:1600d1f413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26" Type="http://schemas.openxmlformats.org/officeDocument/2006/relationships/image" Target="cid:fd1fb7e513" TargetMode="External"/><Relationship Id="rId107" Type="http://schemas.openxmlformats.org/officeDocument/2006/relationships/hyperlink" Target="cid:847633e82" TargetMode="External"/><Relationship Id="rId11" Type="http://schemas.openxmlformats.org/officeDocument/2006/relationships/hyperlink" Target="cid:78be76a62" TargetMode="External"/><Relationship Id="rId32" Type="http://schemas.openxmlformats.org/officeDocument/2006/relationships/image" Target="cid:a711f73213" TargetMode="External"/><Relationship Id="rId53" Type="http://schemas.openxmlformats.org/officeDocument/2006/relationships/hyperlink" Target="cid:e1e57af62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149" Type="http://schemas.openxmlformats.org/officeDocument/2006/relationships/hyperlink" Target="cid:ea1527af2" TargetMode="External"/><Relationship Id="rId5" Type="http://schemas.openxmlformats.org/officeDocument/2006/relationships/hyperlink" Target="cid:738f7e472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181" Type="http://schemas.openxmlformats.org/officeDocument/2006/relationships/hyperlink" Target="cid:482d44f62" TargetMode="External"/><Relationship Id="rId216" Type="http://schemas.openxmlformats.org/officeDocument/2006/relationships/image" Target="cid:d85c69b313" TargetMode="External"/><Relationship Id="rId237" Type="http://schemas.openxmlformats.org/officeDocument/2006/relationships/hyperlink" Target="cid:207b4f192" TargetMode="External"/><Relationship Id="rId22" Type="http://schemas.openxmlformats.org/officeDocument/2006/relationships/image" Target="cid:97a5ff3513" TargetMode="External"/><Relationship Id="rId43" Type="http://schemas.openxmlformats.org/officeDocument/2006/relationships/hyperlink" Target="cid:c5fc19282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139" Type="http://schemas.openxmlformats.org/officeDocument/2006/relationships/hyperlink" Target="cid:dc24c3602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71" Type="http://schemas.openxmlformats.org/officeDocument/2006/relationships/hyperlink" Target="cid:16470b822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227" Type="http://schemas.openxmlformats.org/officeDocument/2006/relationships/hyperlink" Target="cid:fd20b76d2" TargetMode="External"/><Relationship Id="rId201" Type="http://schemas.openxmlformats.org/officeDocument/2006/relationships/hyperlink" Target="cid:a60cac882" TargetMode="External"/><Relationship Id="rId222" Type="http://schemas.openxmlformats.org/officeDocument/2006/relationships/image" Target="cid:e7d8c5be13" TargetMode="External"/><Relationship Id="rId243" Type="http://schemas.openxmlformats.org/officeDocument/2006/relationships/hyperlink" Target="cid:2fee70f82" TargetMode="External"/><Relationship Id="rId12" Type="http://schemas.openxmlformats.org/officeDocument/2006/relationships/image" Target="cid:78be76ce13" TargetMode="External"/><Relationship Id="rId17" Type="http://schemas.openxmlformats.org/officeDocument/2006/relationships/hyperlink" Target="cid:883802342" TargetMode="External"/><Relationship Id="rId33" Type="http://schemas.openxmlformats.org/officeDocument/2006/relationships/hyperlink" Target="cid:ac87b7b92" TargetMode="External"/><Relationship Id="rId38" Type="http://schemas.openxmlformats.org/officeDocument/2006/relationships/image" Target="cid:bbb631eb13" TargetMode="External"/><Relationship Id="rId59" Type="http://schemas.openxmlformats.org/officeDocument/2006/relationships/hyperlink" Target="cid:ef30262e2" TargetMode="External"/><Relationship Id="rId103" Type="http://schemas.openxmlformats.org/officeDocument/2006/relationships/hyperlink" Target="cid:7a31edb12" TargetMode="External"/><Relationship Id="rId108" Type="http://schemas.openxmlformats.org/officeDocument/2006/relationships/image" Target="cid:8476340b13" TargetMode="External"/><Relationship Id="rId124" Type="http://schemas.openxmlformats.org/officeDocument/2006/relationships/image" Target="cid:b896ad6d13" TargetMode="External"/><Relationship Id="rId129" Type="http://schemas.openxmlformats.org/officeDocument/2006/relationships/hyperlink" Target="cid:bd29a17a2" TargetMode="External"/><Relationship Id="rId54" Type="http://schemas.openxmlformats.org/officeDocument/2006/relationships/image" Target="cid:e1e57b1713" TargetMode="External"/><Relationship Id="rId70" Type="http://schemas.openxmlformats.org/officeDocument/2006/relationships/image" Target="cid:e0ef2d213" TargetMode="External"/><Relationship Id="rId75" Type="http://schemas.openxmlformats.org/officeDocument/2006/relationships/hyperlink" Target="cid:185a1b862" TargetMode="External"/><Relationship Id="rId91" Type="http://schemas.openxmlformats.org/officeDocument/2006/relationships/hyperlink" Target="cid:4babe7622" TargetMode="External"/><Relationship Id="rId96" Type="http://schemas.openxmlformats.org/officeDocument/2006/relationships/image" Target="cid:56290cef13" TargetMode="External"/><Relationship Id="rId140" Type="http://schemas.openxmlformats.org/officeDocument/2006/relationships/image" Target="cid:dc24c38713" TargetMode="External"/><Relationship Id="rId145" Type="http://schemas.openxmlformats.org/officeDocument/2006/relationships/hyperlink" Target="cid:e293c4ee2" TargetMode="External"/><Relationship Id="rId161" Type="http://schemas.openxmlformats.org/officeDocument/2006/relationships/hyperlink" Target="cid:55eaf9a2" TargetMode="External"/><Relationship Id="rId166" Type="http://schemas.openxmlformats.org/officeDocument/2006/relationships/image" Target="cid:a9baa8e13" TargetMode="External"/><Relationship Id="rId182" Type="http://schemas.openxmlformats.org/officeDocument/2006/relationships/image" Target="cid:482d451d13" TargetMode="External"/><Relationship Id="rId187" Type="http://schemas.openxmlformats.org/officeDocument/2006/relationships/hyperlink" Target="cid:579a7efa2" TargetMode="External"/><Relationship Id="rId217" Type="http://schemas.openxmlformats.org/officeDocument/2006/relationships/hyperlink" Target="cid:dd85b6102" TargetMode="External"/><Relationship Id="rId1" Type="http://schemas.openxmlformats.org/officeDocument/2006/relationships/image" Target="../media/image1.jpeg"/><Relationship Id="rId6" Type="http://schemas.openxmlformats.org/officeDocument/2006/relationships/image" Target="cid:738f7e7313" TargetMode="External"/><Relationship Id="rId212" Type="http://schemas.openxmlformats.org/officeDocument/2006/relationships/image" Target="cid:c607a81c13" TargetMode="External"/><Relationship Id="rId233" Type="http://schemas.openxmlformats.org/officeDocument/2006/relationships/hyperlink" Target="cid:bf349ae2" TargetMode="External"/><Relationship Id="rId238" Type="http://schemas.openxmlformats.org/officeDocument/2006/relationships/image" Target="cid:207b4f4113" TargetMode="External"/><Relationship Id="rId23" Type="http://schemas.openxmlformats.org/officeDocument/2006/relationships/hyperlink" Target="cid:97a883d72" TargetMode="External"/><Relationship Id="rId28" Type="http://schemas.openxmlformats.org/officeDocument/2006/relationships/image" Target="cid:9cc12f6e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119" Type="http://schemas.openxmlformats.org/officeDocument/2006/relationships/hyperlink" Target="cid:a36860ed2" TargetMode="External"/><Relationship Id="rId44" Type="http://schemas.openxmlformats.org/officeDocument/2006/relationships/image" Target="cid:c5fc194a13" TargetMode="External"/><Relationship Id="rId60" Type="http://schemas.openxmlformats.org/officeDocument/2006/relationships/image" Target="cid:ef30265413" TargetMode="External"/><Relationship Id="rId65" Type="http://schemas.openxmlformats.org/officeDocument/2006/relationships/hyperlink" Target="cid:38f9f0f2" TargetMode="External"/><Relationship Id="rId81" Type="http://schemas.openxmlformats.org/officeDocument/2006/relationships/hyperlink" Target="cid:27d6fdf22" TargetMode="External"/><Relationship Id="rId86" Type="http://schemas.openxmlformats.org/officeDocument/2006/relationships/image" Target="cid:321b9fbf13" TargetMode="External"/><Relationship Id="rId130" Type="http://schemas.openxmlformats.org/officeDocument/2006/relationships/image" Target="cid:bd29a19c13" TargetMode="External"/><Relationship Id="rId135" Type="http://schemas.openxmlformats.org/officeDocument/2006/relationships/hyperlink" Target="cid:dc1f67392" TargetMode="External"/><Relationship Id="rId151" Type="http://schemas.openxmlformats.org/officeDocument/2006/relationships/hyperlink" Target="cid:ecaa39042" TargetMode="External"/><Relationship Id="rId156" Type="http://schemas.openxmlformats.org/officeDocument/2006/relationships/image" Target="cid:f09b1bd013" TargetMode="External"/><Relationship Id="rId177" Type="http://schemas.openxmlformats.org/officeDocument/2006/relationships/hyperlink" Target="cid:2e6f58082" TargetMode="External"/><Relationship Id="rId198" Type="http://schemas.openxmlformats.org/officeDocument/2006/relationships/image" Target="cid:9a94d69913" TargetMode="External"/><Relationship Id="rId172" Type="http://schemas.openxmlformats.org/officeDocument/2006/relationships/image" Target="cid:16470bac13" TargetMode="External"/><Relationship Id="rId193" Type="http://schemas.openxmlformats.org/officeDocument/2006/relationships/hyperlink" Target="cid:6c3b17e82" TargetMode="External"/><Relationship Id="rId202" Type="http://schemas.openxmlformats.org/officeDocument/2006/relationships/image" Target="cid:a60cacae13" TargetMode="External"/><Relationship Id="rId207" Type="http://schemas.openxmlformats.org/officeDocument/2006/relationships/hyperlink" Target="cid:b97944ee2" TargetMode="External"/><Relationship Id="rId223" Type="http://schemas.openxmlformats.org/officeDocument/2006/relationships/hyperlink" Target="cid:ed01ac172" TargetMode="External"/><Relationship Id="rId228" Type="http://schemas.openxmlformats.org/officeDocument/2006/relationships/image" Target="cid:fd20b79113" TargetMode="External"/><Relationship Id="rId244" Type="http://schemas.openxmlformats.org/officeDocument/2006/relationships/image" Target="cid:2fee711c13" TargetMode="External"/><Relationship Id="rId13" Type="http://schemas.openxmlformats.org/officeDocument/2006/relationships/hyperlink" Target="cid:78c0f45a2" TargetMode="External"/><Relationship Id="rId18" Type="http://schemas.openxmlformats.org/officeDocument/2006/relationships/image" Target="cid:8838026613" TargetMode="External"/><Relationship Id="rId39" Type="http://schemas.openxmlformats.org/officeDocument/2006/relationships/hyperlink" Target="cid:bbbaca6d2" TargetMode="External"/><Relationship Id="rId109" Type="http://schemas.openxmlformats.org/officeDocument/2006/relationships/hyperlink" Target="cid:93cbd5922" TargetMode="External"/><Relationship Id="rId34" Type="http://schemas.openxmlformats.org/officeDocument/2006/relationships/image" Target="cid:ac87b7df13" TargetMode="External"/><Relationship Id="rId50" Type="http://schemas.openxmlformats.org/officeDocument/2006/relationships/image" Target="cid:dfd4546613" TargetMode="External"/><Relationship Id="rId55" Type="http://schemas.openxmlformats.org/officeDocument/2006/relationships/hyperlink" Target="cid:e76dc97e2" TargetMode="External"/><Relationship Id="rId76" Type="http://schemas.openxmlformats.org/officeDocument/2006/relationships/image" Target="cid:185a1bab13" TargetMode="External"/><Relationship Id="rId97" Type="http://schemas.openxmlformats.org/officeDocument/2006/relationships/hyperlink" Target="cid:5b3e82962" TargetMode="External"/><Relationship Id="rId104" Type="http://schemas.openxmlformats.org/officeDocument/2006/relationships/image" Target="cid:7a31edd613" TargetMode="External"/><Relationship Id="rId120" Type="http://schemas.openxmlformats.org/officeDocument/2006/relationships/image" Target="cid:a368611313" TargetMode="External"/><Relationship Id="rId125" Type="http://schemas.openxmlformats.org/officeDocument/2006/relationships/hyperlink" Target="cid:b8993a7d2" TargetMode="External"/><Relationship Id="rId141" Type="http://schemas.openxmlformats.org/officeDocument/2006/relationships/hyperlink" Target="cid:e12978772" TargetMode="External"/><Relationship Id="rId146" Type="http://schemas.openxmlformats.org/officeDocument/2006/relationships/image" Target="cid:e293c51913" TargetMode="External"/><Relationship Id="rId167" Type="http://schemas.openxmlformats.org/officeDocument/2006/relationships/hyperlink" Target="cid:fa4c65f2" TargetMode="External"/><Relationship Id="rId188" Type="http://schemas.openxmlformats.org/officeDocument/2006/relationships/image" Target="cid:579a7f2113" TargetMode="External"/><Relationship Id="rId7" Type="http://schemas.openxmlformats.org/officeDocument/2006/relationships/hyperlink" Target="cid:7393130e2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162" Type="http://schemas.openxmlformats.org/officeDocument/2006/relationships/image" Target="cid:55eafc213" TargetMode="External"/><Relationship Id="rId183" Type="http://schemas.openxmlformats.org/officeDocument/2006/relationships/hyperlink" Target="cid:4d58e2842" TargetMode="External"/><Relationship Id="rId213" Type="http://schemas.openxmlformats.org/officeDocument/2006/relationships/hyperlink" Target="cid:c8f5e1192" TargetMode="External"/><Relationship Id="rId218" Type="http://schemas.openxmlformats.org/officeDocument/2006/relationships/image" Target="cid:dd85b63513" TargetMode="External"/><Relationship Id="rId234" Type="http://schemas.openxmlformats.org/officeDocument/2006/relationships/image" Target="cid:bf349d213" TargetMode="External"/><Relationship Id="rId239" Type="http://schemas.openxmlformats.org/officeDocument/2006/relationships/hyperlink" Target="cid:25a2b86c2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4" Type="http://schemas.openxmlformats.org/officeDocument/2006/relationships/image" Target="cid:97a883f913" TargetMode="External"/><Relationship Id="rId40" Type="http://schemas.openxmlformats.org/officeDocument/2006/relationships/image" Target="cid:bbbaca8f13" TargetMode="External"/><Relationship Id="rId45" Type="http://schemas.openxmlformats.org/officeDocument/2006/relationships/hyperlink" Target="cid:cb1fd4bc2" TargetMode="External"/><Relationship Id="rId66" Type="http://schemas.openxmlformats.org/officeDocument/2006/relationships/image" Target="cid:38f9f3713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115" Type="http://schemas.openxmlformats.org/officeDocument/2006/relationships/hyperlink" Target="cid:9917342c2" TargetMode="External"/><Relationship Id="rId131" Type="http://schemas.openxmlformats.org/officeDocument/2006/relationships/hyperlink" Target="cid:c246514a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52" Type="http://schemas.openxmlformats.org/officeDocument/2006/relationships/image" Target="cid:ecaa3d3d13" TargetMode="External"/><Relationship Id="rId173" Type="http://schemas.openxmlformats.org/officeDocument/2006/relationships/hyperlink" Target="cid:2421fe292" TargetMode="External"/><Relationship Id="rId194" Type="http://schemas.openxmlformats.org/officeDocument/2006/relationships/image" Target="cid:6c3b1810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208" Type="http://schemas.openxmlformats.org/officeDocument/2006/relationships/image" Target="cid:b979451613" TargetMode="External"/><Relationship Id="rId229" Type="http://schemas.openxmlformats.org/officeDocument/2006/relationships/hyperlink" Target="cid:196d985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0" Type="http://schemas.openxmlformats.org/officeDocument/2006/relationships/image" Target="cid:25a2b89113" TargetMode="External"/><Relationship Id="rId14" Type="http://schemas.openxmlformats.org/officeDocument/2006/relationships/image" Target="cid:78c0f48013" TargetMode="External"/><Relationship Id="rId30" Type="http://schemas.openxmlformats.org/officeDocument/2006/relationships/image" Target="cid:a1ed202213" TargetMode="External"/><Relationship Id="rId35" Type="http://schemas.openxmlformats.org/officeDocument/2006/relationships/hyperlink" Target="cid:bbb2de7c2" TargetMode="External"/><Relationship Id="rId56" Type="http://schemas.openxmlformats.org/officeDocument/2006/relationships/image" Target="cid:e76dc9a413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8" Type="http://schemas.openxmlformats.org/officeDocument/2006/relationships/image" Target="cid:7393133f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42" Type="http://schemas.openxmlformats.org/officeDocument/2006/relationships/image" Target="cid:e129789e13" TargetMode="External"/><Relationship Id="rId163" Type="http://schemas.openxmlformats.org/officeDocument/2006/relationships/hyperlink" Target="cid:a6fd2d02" TargetMode="External"/><Relationship Id="rId184" Type="http://schemas.openxmlformats.org/officeDocument/2006/relationships/image" Target="cid:4d58e2a713" TargetMode="External"/><Relationship Id="rId189" Type="http://schemas.openxmlformats.org/officeDocument/2006/relationships/hyperlink" Target="cid:5dbe5bc82" TargetMode="External"/><Relationship Id="rId219" Type="http://schemas.openxmlformats.org/officeDocument/2006/relationships/hyperlink" Target="cid:e2b490a42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0" Type="http://schemas.openxmlformats.org/officeDocument/2006/relationships/image" Target="cid:196d9a913" TargetMode="External"/><Relationship Id="rId235" Type="http://schemas.openxmlformats.org/officeDocument/2006/relationships/hyperlink" Target="cid:112842e72" TargetMode="External"/><Relationship Id="rId25" Type="http://schemas.openxmlformats.org/officeDocument/2006/relationships/hyperlink" Target="cid:97aae1182" TargetMode="External"/><Relationship Id="rId46" Type="http://schemas.openxmlformats.org/officeDocument/2006/relationships/image" Target="cid:cb1fd4e013" TargetMode="External"/><Relationship Id="rId67" Type="http://schemas.openxmlformats.org/officeDocument/2006/relationships/hyperlink" Target="cid:3922740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32" Type="http://schemas.openxmlformats.org/officeDocument/2006/relationships/image" Target="cid:c246516c13" TargetMode="External"/><Relationship Id="rId153" Type="http://schemas.openxmlformats.org/officeDocument/2006/relationships/hyperlink" Target="cid:ed7946d52" TargetMode="External"/><Relationship Id="rId174" Type="http://schemas.openxmlformats.org/officeDocument/2006/relationships/image" Target="cid:2421fe4c13" TargetMode="External"/><Relationship Id="rId179" Type="http://schemas.openxmlformats.org/officeDocument/2006/relationships/hyperlink" Target="cid:4307d8b3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0" Type="http://schemas.openxmlformats.org/officeDocument/2006/relationships/image" Target="cid:e2b490ca13" TargetMode="External"/><Relationship Id="rId225" Type="http://schemas.openxmlformats.org/officeDocument/2006/relationships/hyperlink" Target="cid:fd1fb7c42" TargetMode="External"/><Relationship Id="rId241" Type="http://schemas.openxmlformats.org/officeDocument/2006/relationships/hyperlink" Target="cid:2accc0ce2" TargetMode="External"/><Relationship Id="rId15" Type="http://schemas.openxmlformats.org/officeDocument/2006/relationships/hyperlink" Target="cid:7dde59952" TargetMode="External"/><Relationship Id="rId36" Type="http://schemas.openxmlformats.org/officeDocument/2006/relationships/image" Target="cid:bbb2dea413" TargetMode="External"/><Relationship Id="rId57" Type="http://schemas.openxmlformats.org/officeDocument/2006/relationships/hyperlink" Target="cid:eca839e5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78" Type="http://schemas.openxmlformats.org/officeDocument/2006/relationships/image" Target="cid:27d3d8c413" TargetMode="External"/><Relationship Id="rId94" Type="http://schemas.openxmlformats.org/officeDocument/2006/relationships/image" Target="cid:4bad0c6813" TargetMode="External"/><Relationship Id="rId99" Type="http://schemas.openxmlformats.org/officeDocument/2006/relationships/hyperlink" Target="cid:6fdc68d82" TargetMode="External"/><Relationship Id="rId101" Type="http://schemas.openxmlformats.org/officeDocument/2006/relationships/hyperlink" Target="cid:750aa1bc2" TargetMode="External"/><Relationship Id="rId122" Type="http://schemas.openxmlformats.org/officeDocument/2006/relationships/image" Target="cid:a88b2fa613" TargetMode="External"/><Relationship Id="rId143" Type="http://schemas.openxmlformats.org/officeDocument/2006/relationships/hyperlink" Target="cid:e2636a2d2" TargetMode="External"/><Relationship Id="rId148" Type="http://schemas.openxmlformats.org/officeDocument/2006/relationships/image" Target="cid:e39a52ae13" TargetMode="External"/><Relationship Id="rId164" Type="http://schemas.openxmlformats.org/officeDocument/2006/relationships/image" Target="cid:a6fd2fd13" TargetMode="External"/><Relationship Id="rId169" Type="http://schemas.openxmlformats.org/officeDocument/2006/relationships/hyperlink" Target="cid:1600d1d42" TargetMode="External"/><Relationship Id="rId185" Type="http://schemas.openxmlformats.org/officeDocument/2006/relationships/hyperlink" Target="cid:531d4de22" TargetMode="External"/><Relationship Id="rId4" Type="http://schemas.openxmlformats.org/officeDocument/2006/relationships/image" Target="../media/image2.jpeg"/><Relationship Id="rId9" Type="http://schemas.openxmlformats.org/officeDocument/2006/relationships/hyperlink" Target="cid:739529052" TargetMode="External"/><Relationship Id="rId180" Type="http://schemas.openxmlformats.org/officeDocument/2006/relationships/image" Target="cid:4307d8dd13" TargetMode="External"/><Relationship Id="rId210" Type="http://schemas.openxmlformats.org/officeDocument/2006/relationships/image" Target="cid:be9a3ee8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47" Type="http://schemas.openxmlformats.org/officeDocument/2006/relationships/hyperlink" Target="cid:d0b588612" TargetMode="External"/><Relationship Id="rId68" Type="http://schemas.openxmlformats.org/officeDocument/2006/relationships/image" Target="cid:392276913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33" Type="http://schemas.openxmlformats.org/officeDocument/2006/relationships/hyperlink" Target="cid:c8af4ef42" TargetMode="External"/><Relationship Id="rId154" Type="http://schemas.openxmlformats.org/officeDocument/2006/relationships/image" Target="cid:ed79471e13" TargetMode="External"/><Relationship Id="rId175" Type="http://schemas.openxmlformats.org/officeDocument/2006/relationships/hyperlink" Target="cid:2a30eb842" TargetMode="External"/><Relationship Id="rId196" Type="http://schemas.openxmlformats.org/officeDocument/2006/relationships/image" Target="cid:9571363a13" TargetMode="External"/><Relationship Id="rId200" Type="http://schemas.openxmlformats.org/officeDocument/2006/relationships/image" Target="cid:9fc12dfe13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42" Type="http://schemas.openxmlformats.org/officeDocument/2006/relationships/image" Target="cid:2accc0ec13" TargetMode="External"/><Relationship Id="rId37" Type="http://schemas.openxmlformats.org/officeDocument/2006/relationships/hyperlink" Target="cid:bbb631c12" TargetMode="External"/><Relationship Id="rId58" Type="http://schemas.openxmlformats.org/officeDocument/2006/relationships/image" Target="cid:eca83a0c13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23" Type="http://schemas.openxmlformats.org/officeDocument/2006/relationships/hyperlink" Target="cid:b896ad462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65" Type="http://schemas.openxmlformats.org/officeDocument/2006/relationships/hyperlink" Target="cid:a9baa6a2" TargetMode="External"/><Relationship Id="rId186" Type="http://schemas.openxmlformats.org/officeDocument/2006/relationships/image" Target="cid:531d4e0813" TargetMode="External"/><Relationship Id="rId211" Type="http://schemas.openxmlformats.org/officeDocument/2006/relationships/hyperlink" Target="cid:c607a7f12" TargetMode="External"/><Relationship Id="rId232" Type="http://schemas.openxmlformats.org/officeDocument/2006/relationships/image" Target="cid:7e6338613" TargetMode="External"/><Relationship Id="rId27" Type="http://schemas.openxmlformats.org/officeDocument/2006/relationships/hyperlink" Target="cid:9cc12f202" TargetMode="External"/><Relationship Id="rId48" Type="http://schemas.openxmlformats.org/officeDocument/2006/relationships/image" Target="cid:d0b5888713" TargetMode="External"/><Relationship Id="rId69" Type="http://schemas.openxmlformats.org/officeDocument/2006/relationships/hyperlink" Target="cid:e0ef2af2" TargetMode="External"/><Relationship Id="rId113" Type="http://schemas.openxmlformats.org/officeDocument/2006/relationships/hyperlink" Target="cid:93d06cfe2" TargetMode="External"/><Relationship Id="rId134" Type="http://schemas.openxmlformats.org/officeDocument/2006/relationships/image" Target="cid:c8af4f1913" TargetMode="External"/><Relationship Id="rId80" Type="http://schemas.openxmlformats.org/officeDocument/2006/relationships/image" Target="cid:27d58f7c13" TargetMode="External"/><Relationship Id="rId155" Type="http://schemas.openxmlformats.org/officeDocument/2006/relationships/hyperlink" Target="cid:f09b1ba62" TargetMode="External"/><Relationship Id="rId176" Type="http://schemas.openxmlformats.org/officeDocument/2006/relationships/image" Target="cid:2a30ebbf13" TargetMode="External"/><Relationship Id="rId197" Type="http://schemas.openxmlformats.org/officeDocument/2006/relationships/hyperlink" Target="cid:9a94d674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9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K19" sqref="K19"/>
    </sheetView>
  </sheetViews>
  <sheetFormatPr defaultRowHeight="11.25"/>
  <cols>
    <col min="1" max="1" width="7.75" style="1" customWidth="1"/>
    <col min="2" max="2" width="3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2">
      <c r="A1" s="5"/>
      <c r="B1" s="6"/>
      <c r="C1" s="7"/>
      <c r="D1" s="8"/>
      <c r="E1" s="9" t="s">
        <v>0</v>
      </c>
      <c r="F1" s="23" t="s">
        <v>1</v>
      </c>
      <c r="G1" s="10" t="s">
        <v>44</v>
      </c>
      <c r="H1" s="23" t="s">
        <v>2</v>
      </c>
      <c r="I1" s="17" t="s">
        <v>42</v>
      </c>
      <c r="J1" s="18" t="s">
        <v>43</v>
      </c>
      <c r="K1" s="19" t="s">
        <v>45</v>
      </c>
      <c r="L1" s="19" t="s">
        <v>46</v>
      </c>
    </row>
    <row r="2" spans="1:12">
      <c r="A2" s="11" t="s">
        <v>3</v>
      </c>
      <c r="B2" s="12"/>
      <c r="C2" s="36" t="s">
        <v>4</v>
      </c>
      <c r="D2" s="36"/>
      <c r="E2" s="13"/>
      <c r="F2" s="24"/>
      <c r="G2" s="14"/>
      <c r="H2" s="24"/>
      <c r="I2" s="20"/>
      <c r="J2" s="21"/>
      <c r="K2" s="22"/>
      <c r="L2" s="22"/>
    </row>
    <row r="3" spans="1:12">
      <c r="A3" s="37" t="s">
        <v>5</v>
      </c>
      <c r="B3" s="37"/>
      <c r="C3" s="37"/>
      <c r="D3" s="37"/>
      <c r="E3" s="15">
        <f>RA!D7</f>
        <v>15065079.5591</v>
      </c>
      <c r="F3" s="25">
        <f>RA!I7</f>
        <v>1401692.7058999999</v>
      </c>
      <c r="G3" s="16">
        <f>E3-F3</f>
        <v>13663386.8532</v>
      </c>
      <c r="H3" s="27">
        <f>RA!J7</f>
        <v>9.3042502723015108</v>
      </c>
      <c r="I3" s="20">
        <f>SUM(I4:I39)</f>
        <v>15065082.485468889</v>
      </c>
      <c r="J3" s="21">
        <f>SUM(J4:J39)</f>
        <v>13663386.876072612</v>
      </c>
      <c r="K3" s="22">
        <f>E3-I3</f>
        <v>-2.9263688884675503</v>
      </c>
      <c r="L3" s="22">
        <f>G3-J3</f>
        <v>-2.2872611880302429E-2</v>
      </c>
    </row>
    <row r="4" spans="1:12">
      <c r="A4" s="38">
        <f>RA!A8</f>
        <v>41586</v>
      </c>
      <c r="B4" s="12">
        <v>12</v>
      </c>
      <c r="C4" s="35" t="s">
        <v>6</v>
      </c>
      <c r="D4" s="35"/>
      <c r="E4" s="15">
        <f>RA!D8</f>
        <v>491902.78659999999</v>
      </c>
      <c r="F4" s="25">
        <f>RA!I8</f>
        <v>65807.827799999999</v>
      </c>
      <c r="G4" s="16">
        <f t="shared" ref="G4:G39" si="0">E4-F4</f>
        <v>426094.95880000002</v>
      </c>
      <c r="H4" s="27">
        <f>RA!J8</f>
        <v>13.378218134290201</v>
      </c>
      <c r="I4" s="20">
        <f>VLOOKUP(B4,RMS!B:D,3,FALSE)</f>
        <v>491903.17678119702</v>
      </c>
      <c r="J4" s="21">
        <f>VLOOKUP(B4,RMS!B:E,4,FALSE)</f>
        <v>426094.95322478598</v>
      </c>
      <c r="K4" s="22">
        <f t="shared" ref="K4:K39" si="1">E4-I4</f>
        <v>-0.39018119702814147</v>
      </c>
      <c r="L4" s="22">
        <f t="shared" ref="L4:L39" si="2">G4-J4</f>
        <v>5.575214046984911E-3</v>
      </c>
    </row>
    <row r="5" spans="1:12">
      <c r="A5" s="38"/>
      <c r="B5" s="12">
        <v>13</v>
      </c>
      <c r="C5" s="35" t="s">
        <v>7</v>
      </c>
      <c r="D5" s="35"/>
      <c r="E5" s="15">
        <f>RA!D9</f>
        <v>79137.140199999994</v>
      </c>
      <c r="F5" s="25">
        <f>RA!I9</f>
        <v>17099.4509</v>
      </c>
      <c r="G5" s="16">
        <f t="shared" si="0"/>
        <v>62037.689299999998</v>
      </c>
      <c r="H5" s="27">
        <f>RA!J9</f>
        <v>21.6073652102986</v>
      </c>
      <c r="I5" s="20">
        <f>VLOOKUP(B5,RMS!B:D,3,FALSE)</f>
        <v>79137.146428129505</v>
      </c>
      <c r="J5" s="21">
        <f>VLOOKUP(B5,RMS!B:E,4,FALSE)</f>
        <v>62037.692534702401</v>
      </c>
      <c r="K5" s="22">
        <f t="shared" si="1"/>
        <v>-6.2281295104185119E-3</v>
      </c>
      <c r="L5" s="22">
        <f t="shared" si="2"/>
        <v>-3.2347024025511928E-3</v>
      </c>
    </row>
    <row r="6" spans="1:12">
      <c r="A6" s="38"/>
      <c r="B6" s="12">
        <v>14</v>
      </c>
      <c r="C6" s="35" t="s">
        <v>8</v>
      </c>
      <c r="D6" s="35"/>
      <c r="E6" s="15">
        <f>RA!D10</f>
        <v>117022.50109999999</v>
      </c>
      <c r="F6" s="25">
        <f>RA!I10</f>
        <v>29945.441699999999</v>
      </c>
      <c r="G6" s="16">
        <f t="shared" si="0"/>
        <v>87077.059399999998</v>
      </c>
      <c r="H6" s="27">
        <f>RA!J10</f>
        <v>25.5894733222379</v>
      </c>
      <c r="I6" s="20">
        <f>VLOOKUP(B6,RMS!B:D,3,FALSE)</f>
        <v>117024.40964786299</v>
      </c>
      <c r="J6" s="21">
        <f>VLOOKUP(B6,RMS!B:E,4,FALSE)</f>
        <v>87077.059145299107</v>
      </c>
      <c r="K6" s="22">
        <f t="shared" si="1"/>
        <v>-1.9085478630004218</v>
      </c>
      <c r="L6" s="22">
        <f t="shared" si="2"/>
        <v>2.5470089167356491E-4</v>
      </c>
    </row>
    <row r="7" spans="1:12">
      <c r="A7" s="38"/>
      <c r="B7" s="12">
        <v>15</v>
      </c>
      <c r="C7" s="35" t="s">
        <v>9</v>
      </c>
      <c r="D7" s="35"/>
      <c r="E7" s="15">
        <f>RA!D11</f>
        <v>34699.031900000002</v>
      </c>
      <c r="F7" s="25">
        <f>RA!I11</f>
        <v>8220.7394000000004</v>
      </c>
      <c r="G7" s="16">
        <f t="shared" si="0"/>
        <v>26478.292500000003</v>
      </c>
      <c r="H7" s="27">
        <f>RA!J11</f>
        <v>23.6915526164867</v>
      </c>
      <c r="I7" s="20">
        <f>VLOOKUP(B7,RMS!B:D,3,FALSE)</f>
        <v>34699.049352991497</v>
      </c>
      <c r="J7" s="21">
        <f>VLOOKUP(B7,RMS!B:E,4,FALSE)</f>
        <v>26478.292463247901</v>
      </c>
      <c r="K7" s="22">
        <f t="shared" si="1"/>
        <v>-1.7452991494792514E-2</v>
      </c>
      <c r="L7" s="22">
        <f t="shared" si="2"/>
        <v>3.6752102460013703E-5</v>
      </c>
    </row>
    <row r="8" spans="1:12">
      <c r="A8" s="38"/>
      <c r="B8" s="12">
        <v>16</v>
      </c>
      <c r="C8" s="35" t="s">
        <v>10</v>
      </c>
      <c r="D8" s="35"/>
      <c r="E8" s="15">
        <f>RA!D12</f>
        <v>201525.9204</v>
      </c>
      <c r="F8" s="25">
        <f>RA!I12</f>
        <v>-10822.5149</v>
      </c>
      <c r="G8" s="16">
        <f t="shared" si="0"/>
        <v>212348.43530000001</v>
      </c>
      <c r="H8" s="27">
        <f>RA!J12</f>
        <v>-5.37028431802662</v>
      </c>
      <c r="I8" s="20">
        <f>VLOOKUP(B8,RMS!B:D,3,FALSE)</f>
        <v>201525.91117094</v>
      </c>
      <c r="J8" s="21">
        <f>VLOOKUP(B8,RMS!B:E,4,FALSE)</f>
        <v>212348.43465213699</v>
      </c>
      <c r="K8" s="22">
        <f t="shared" si="1"/>
        <v>9.229060000507161E-3</v>
      </c>
      <c r="L8" s="22">
        <f t="shared" si="2"/>
        <v>6.4786302391439676E-4</v>
      </c>
    </row>
    <row r="9" spans="1:12">
      <c r="A9" s="38"/>
      <c r="B9" s="12">
        <v>17</v>
      </c>
      <c r="C9" s="35" t="s">
        <v>11</v>
      </c>
      <c r="D9" s="35"/>
      <c r="E9" s="15">
        <f>RA!D13</f>
        <v>275458.29969999997</v>
      </c>
      <c r="F9" s="25">
        <f>RA!I13</f>
        <v>42575.567900000002</v>
      </c>
      <c r="G9" s="16">
        <f t="shared" si="0"/>
        <v>232882.73179999998</v>
      </c>
      <c r="H9" s="27">
        <f>RA!J13</f>
        <v>15.456266137694501</v>
      </c>
      <c r="I9" s="20">
        <f>VLOOKUP(B9,RMS!B:D,3,FALSE)</f>
        <v>275458.41980341898</v>
      </c>
      <c r="J9" s="21">
        <f>VLOOKUP(B9,RMS!B:E,4,FALSE)</f>
        <v>232882.73162307701</v>
      </c>
      <c r="K9" s="22">
        <f t="shared" si="1"/>
        <v>-0.12010341900167987</v>
      </c>
      <c r="L9" s="22">
        <f t="shared" si="2"/>
        <v>1.7692297114990652E-4</v>
      </c>
    </row>
    <row r="10" spans="1:12">
      <c r="A10" s="38"/>
      <c r="B10" s="12">
        <v>18</v>
      </c>
      <c r="C10" s="35" t="s">
        <v>12</v>
      </c>
      <c r="D10" s="35"/>
      <c r="E10" s="15">
        <f>RA!D14</f>
        <v>132859.06200000001</v>
      </c>
      <c r="F10" s="25">
        <f>RA!I14</f>
        <v>19378.514800000001</v>
      </c>
      <c r="G10" s="16">
        <f t="shared" si="0"/>
        <v>113480.5472</v>
      </c>
      <c r="H10" s="27">
        <f>RA!J14</f>
        <v>14.5857681879464</v>
      </c>
      <c r="I10" s="20">
        <f>VLOOKUP(B10,RMS!B:D,3,FALSE)</f>
        <v>132859.04975982901</v>
      </c>
      <c r="J10" s="21">
        <f>VLOOKUP(B10,RMS!B:E,4,FALSE)</f>
        <v>113480.54929743599</v>
      </c>
      <c r="K10" s="22">
        <f t="shared" si="1"/>
        <v>1.224017099593766E-2</v>
      </c>
      <c r="L10" s="22">
        <f t="shared" si="2"/>
        <v>-2.0974359940737486E-3</v>
      </c>
    </row>
    <row r="11" spans="1:12">
      <c r="A11" s="38"/>
      <c r="B11" s="12">
        <v>19</v>
      </c>
      <c r="C11" s="35" t="s">
        <v>13</v>
      </c>
      <c r="D11" s="35"/>
      <c r="E11" s="15">
        <f>RA!D15</f>
        <v>79961.137199999997</v>
      </c>
      <c r="F11" s="25">
        <f>RA!I15</f>
        <v>16478.100299999998</v>
      </c>
      <c r="G11" s="16">
        <f t="shared" si="0"/>
        <v>63483.036899999999</v>
      </c>
      <c r="H11" s="27">
        <f>RA!J15</f>
        <v>20.607636255578399</v>
      </c>
      <c r="I11" s="20">
        <f>VLOOKUP(B11,RMS!B:D,3,FALSE)</f>
        <v>79961.181560683806</v>
      </c>
      <c r="J11" s="21">
        <f>VLOOKUP(B11,RMS!B:E,4,FALSE)</f>
        <v>63483.035858974399</v>
      </c>
      <c r="K11" s="22">
        <f t="shared" si="1"/>
        <v>-4.4360683808918111E-2</v>
      </c>
      <c r="L11" s="22">
        <f t="shared" si="2"/>
        <v>1.0410255999886431E-3</v>
      </c>
    </row>
    <row r="12" spans="1:12">
      <c r="A12" s="38"/>
      <c r="B12" s="12">
        <v>21</v>
      </c>
      <c r="C12" s="35" t="s">
        <v>14</v>
      </c>
      <c r="D12" s="35"/>
      <c r="E12" s="15">
        <f>RA!D16</f>
        <v>676549.51879999996</v>
      </c>
      <c r="F12" s="25">
        <f>RA!I16</f>
        <v>47201.373200000002</v>
      </c>
      <c r="G12" s="16">
        <f t="shared" si="0"/>
        <v>629348.14559999993</v>
      </c>
      <c r="H12" s="27">
        <f>RA!J16</f>
        <v>6.9767802486536903</v>
      </c>
      <c r="I12" s="20">
        <f>VLOOKUP(B12,RMS!B:D,3,FALSE)</f>
        <v>676549.2513</v>
      </c>
      <c r="J12" s="21">
        <f>VLOOKUP(B12,RMS!B:E,4,FALSE)</f>
        <v>629348.14560000005</v>
      </c>
      <c r="K12" s="22">
        <f t="shared" si="1"/>
        <v>0.26749999995809048</v>
      </c>
      <c r="L12" s="22">
        <f t="shared" si="2"/>
        <v>0</v>
      </c>
    </row>
    <row r="13" spans="1:12">
      <c r="A13" s="38"/>
      <c r="B13" s="12">
        <v>22</v>
      </c>
      <c r="C13" s="35" t="s">
        <v>15</v>
      </c>
      <c r="D13" s="35"/>
      <c r="E13" s="15">
        <f>RA!D17</f>
        <v>427012.06030000001</v>
      </c>
      <c r="F13" s="25">
        <f>RA!I17</f>
        <v>50144.355199999998</v>
      </c>
      <c r="G13" s="16">
        <f t="shared" si="0"/>
        <v>376867.70510000002</v>
      </c>
      <c r="H13" s="27">
        <f>RA!J17</f>
        <v>11.7430770373958</v>
      </c>
      <c r="I13" s="20">
        <f>VLOOKUP(B13,RMS!B:D,3,FALSE)</f>
        <v>427012.09624957299</v>
      </c>
      <c r="J13" s="21">
        <f>VLOOKUP(B13,RMS!B:E,4,FALSE)</f>
        <v>376867.70508546999</v>
      </c>
      <c r="K13" s="22">
        <f t="shared" si="1"/>
        <v>-3.5949572979006916E-2</v>
      </c>
      <c r="L13" s="22">
        <f t="shared" si="2"/>
        <v>1.4530029147863388E-5</v>
      </c>
    </row>
    <row r="14" spans="1:12">
      <c r="A14" s="38"/>
      <c r="B14" s="12">
        <v>23</v>
      </c>
      <c r="C14" s="35" t="s">
        <v>16</v>
      </c>
      <c r="D14" s="35"/>
      <c r="E14" s="15">
        <f>RA!D18</f>
        <v>1483426.8524</v>
      </c>
      <c r="F14" s="25">
        <f>RA!I18</f>
        <v>221250.99340000001</v>
      </c>
      <c r="G14" s="16">
        <f t="shared" si="0"/>
        <v>1262175.8589999999</v>
      </c>
      <c r="H14" s="27">
        <f>RA!J18</f>
        <v>14.914856977413001</v>
      </c>
      <c r="I14" s="20">
        <f>VLOOKUP(B14,RMS!B:D,3,FALSE)</f>
        <v>1483426.8544538501</v>
      </c>
      <c r="J14" s="21">
        <f>VLOOKUP(B14,RMS!B:E,4,FALSE)</f>
        <v>1262175.8606076899</v>
      </c>
      <c r="K14" s="22">
        <f t="shared" si="1"/>
        <v>-2.0538500975817442E-3</v>
      </c>
      <c r="L14" s="22">
        <f t="shared" si="2"/>
        <v>-1.6076900064945221E-3</v>
      </c>
    </row>
    <row r="15" spans="1:12">
      <c r="A15" s="38"/>
      <c r="B15" s="12">
        <v>24</v>
      </c>
      <c r="C15" s="35" t="s">
        <v>17</v>
      </c>
      <c r="D15" s="35"/>
      <c r="E15" s="15">
        <f>RA!D19</f>
        <v>505370.17239999998</v>
      </c>
      <c r="F15" s="25">
        <f>RA!I19</f>
        <v>62020.8678</v>
      </c>
      <c r="G15" s="16">
        <f t="shared" si="0"/>
        <v>443349.30459999997</v>
      </c>
      <c r="H15" s="27">
        <f>RA!J19</f>
        <v>12.2723641376505</v>
      </c>
      <c r="I15" s="20">
        <f>VLOOKUP(B15,RMS!B:D,3,FALSE)</f>
        <v>505370.160966667</v>
      </c>
      <c r="J15" s="21">
        <f>VLOOKUP(B15,RMS!B:E,4,FALSE)</f>
        <v>443349.30394786299</v>
      </c>
      <c r="K15" s="22">
        <f t="shared" si="1"/>
        <v>1.1433332983870059E-2</v>
      </c>
      <c r="L15" s="22">
        <f t="shared" si="2"/>
        <v>6.5213697962462902E-4</v>
      </c>
    </row>
    <row r="16" spans="1:12">
      <c r="A16" s="38"/>
      <c r="B16" s="12">
        <v>25</v>
      </c>
      <c r="C16" s="35" t="s">
        <v>18</v>
      </c>
      <c r="D16" s="35"/>
      <c r="E16" s="15">
        <f>RA!D20</f>
        <v>868435.7121</v>
      </c>
      <c r="F16" s="25">
        <f>RA!I20</f>
        <v>17181.688699999999</v>
      </c>
      <c r="G16" s="16">
        <f t="shared" si="0"/>
        <v>851254.02340000006</v>
      </c>
      <c r="H16" s="27">
        <f>RA!J20</f>
        <v>1.9784640890057701</v>
      </c>
      <c r="I16" s="20">
        <f>VLOOKUP(B16,RMS!B:D,3,FALSE)</f>
        <v>868435.72889999999</v>
      </c>
      <c r="J16" s="21">
        <f>VLOOKUP(B16,RMS!B:E,4,FALSE)</f>
        <v>851254.02339999995</v>
      </c>
      <c r="K16" s="22">
        <f t="shared" si="1"/>
        <v>-1.6799999983049929E-2</v>
      </c>
      <c r="L16" s="22">
        <f t="shared" si="2"/>
        <v>0</v>
      </c>
    </row>
    <row r="17" spans="1:12">
      <c r="A17" s="38"/>
      <c r="B17" s="12">
        <v>26</v>
      </c>
      <c r="C17" s="35" t="s">
        <v>19</v>
      </c>
      <c r="D17" s="35"/>
      <c r="E17" s="15">
        <f>RA!D21</f>
        <v>310888.29950000002</v>
      </c>
      <c r="F17" s="25">
        <f>RA!I21</f>
        <v>37404.801399999997</v>
      </c>
      <c r="G17" s="16">
        <f t="shared" si="0"/>
        <v>273483.49810000003</v>
      </c>
      <c r="H17" s="27">
        <f>RA!J21</f>
        <v>12.031588663889201</v>
      </c>
      <c r="I17" s="20">
        <f>VLOOKUP(B17,RMS!B:D,3,FALSE)</f>
        <v>310888.10699476599</v>
      </c>
      <c r="J17" s="21">
        <f>VLOOKUP(B17,RMS!B:E,4,FALSE)</f>
        <v>273483.49809607398</v>
      </c>
      <c r="K17" s="22">
        <f t="shared" si="1"/>
        <v>0.19250523403752595</v>
      </c>
      <c r="L17" s="22">
        <f t="shared" si="2"/>
        <v>3.9260485209524632E-6</v>
      </c>
    </row>
    <row r="18" spans="1:12">
      <c r="A18" s="38"/>
      <c r="B18" s="12">
        <v>27</v>
      </c>
      <c r="C18" s="35" t="s">
        <v>20</v>
      </c>
      <c r="D18" s="35"/>
      <c r="E18" s="15">
        <f>RA!D22</f>
        <v>992664.99659999995</v>
      </c>
      <c r="F18" s="25">
        <f>RA!I22</f>
        <v>121824.28720000001</v>
      </c>
      <c r="G18" s="16">
        <f t="shared" si="0"/>
        <v>870840.70939999993</v>
      </c>
      <c r="H18" s="27">
        <f>RA!J22</f>
        <v>12.2724471616571</v>
      </c>
      <c r="I18" s="20">
        <f>VLOOKUP(B18,RMS!B:D,3,FALSE)</f>
        <v>992665.15653805295</v>
      </c>
      <c r="J18" s="21">
        <f>VLOOKUP(B18,RMS!B:E,4,FALSE)</f>
        <v>870840.71069734497</v>
      </c>
      <c r="K18" s="22">
        <f t="shared" si="1"/>
        <v>-0.15993805299513042</v>
      </c>
      <c r="L18" s="22">
        <f t="shared" si="2"/>
        <v>-1.2973450357094407E-3</v>
      </c>
    </row>
    <row r="19" spans="1:12">
      <c r="A19" s="38"/>
      <c r="B19" s="12">
        <v>29</v>
      </c>
      <c r="C19" s="35" t="s">
        <v>21</v>
      </c>
      <c r="D19" s="35"/>
      <c r="E19" s="15">
        <f>RA!D23</f>
        <v>2300435.5019</v>
      </c>
      <c r="F19" s="25">
        <f>RA!I23</f>
        <v>125118.8121</v>
      </c>
      <c r="G19" s="16">
        <f t="shared" si="0"/>
        <v>2175316.6897999998</v>
      </c>
      <c r="H19" s="27">
        <f>RA!J23</f>
        <v>5.4389185002865998</v>
      </c>
      <c r="I19" s="20">
        <f>VLOOKUP(B19,RMS!B:D,3,FALSE)</f>
        <v>2300436.6693136799</v>
      </c>
      <c r="J19" s="21">
        <f>VLOOKUP(B19,RMS!B:E,4,FALSE)</f>
        <v>2175316.7184940199</v>
      </c>
      <c r="K19" s="22">
        <f t="shared" si="1"/>
        <v>-1.167413679882884</v>
      </c>
      <c r="L19" s="22">
        <f t="shared" si="2"/>
        <v>-2.8694020118564367E-2</v>
      </c>
    </row>
    <row r="20" spans="1:12">
      <c r="A20" s="38"/>
      <c r="B20" s="12">
        <v>31</v>
      </c>
      <c r="C20" s="35" t="s">
        <v>22</v>
      </c>
      <c r="D20" s="35"/>
      <c r="E20" s="15">
        <f>RA!D24</f>
        <v>269091.42930000002</v>
      </c>
      <c r="F20" s="25">
        <f>RA!I24</f>
        <v>33390.004699999998</v>
      </c>
      <c r="G20" s="16">
        <f t="shared" si="0"/>
        <v>235701.42460000003</v>
      </c>
      <c r="H20" s="27">
        <f>RA!J24</f>
        <v>12.4084237044855</v>
      </c>
      <c r="I20" s="20">
        <f>VLOOKUP(B20,RMS!B:D,3,FALSE)</f>
        <v>269091.47359888803</v>
      </c>
      <c r="J20" s="21">
        <f>VLOOKUP(B20,RMS!B:E,4,FALSE)</f>
        <v>235701.427331307</v>
      </c>
      <c r="K20" s="22">
        <f t="shared" si="1"/>
        <v>-4.4298888009507209E-2</v>
      </c>
      <c r="L20" s="22">
        <f t="shared" si="2"/>
        <v>-2.7313069731462747E-3</v>
      </c>
    </row>
    <row r="21" spans="1:12">
      <c r="A21" s="38"/>
      <c r="B21" s="12">
        <v>32</v>
      </c>
      <c r="C21" s="35" t="s">
        <v>23</v>
      </c>
      <c r="D21" s="35"/>
      <c r="E21" s="15">
        <f>RA!D25</f>
        <v>274453.62939999998</v>
      </c>
      <c r="F21" s="25">
        <f>RA!I25</f>
        <v>18340.200199999999</v>
      </c>
      <c r="G21" s="16">
        <f t="shared" si="0"/>
        <v>256113.42919999998</v>
      </c>
      <c r="H21" s="27">
        <f>RA!J25</f>
        <v>6.6824403962500503</v>
      </c>
      <c r="I21" s="20">
        <f>VLOOKUP(B21,RMS!B:D,3,FALSE)</f>
        <v>274453.62665966299</v>
      </c>
      <c r="J21" s="21">
        <f>VLOOKUP(B21,RMS!B:E,4,FALSE)</f>
        <v>256113.41116788899</v>
      </c>
      <c r="K21" s="22">
        <f t="shared" si="1"/>
        <v>2.740336989518255E-3</v>
      </c>
      <c r="L21" s="22">
        <f t="shared" si="2"/>
        <v>1.8032110994681716E-2</v>
      </c>
    </row>
    <row r="22" spans="1:12">
      <c r="A22" s="38"/>
      <c r="B22" s="12">
        <v>33</v>
      </c>
      <c r="C22" s="35" t="s">
        <v>24</v>
      </c>
      <c r="D22" s="35"/>
      <c r="E22" s="15">
        <f>RA!D26</f>
        <v>475364.6557</v>
      </c>
      <c r="F22" s="25">
        <f>RA!I26</f>
        <v>90744.605599999995</v>
      </c>
      <c r="G22" s="16">
        <f t="shared" si="0"/>
        <v>384620.05009999999</v>
      </c>
      <c r="H22" s="27">
        <f>RA!J26</f>
        <v>19.089472578976999</v>
      </c>
      <c r="I22" s="20">
        <f>VLOOKUP(B22,RMS!B:D,3,FALSE)</f>
        <v>475364.68856417103</v>
      </c>
      <c r="J22" s="21">
        <f>VLOOKUP(B22,RMS!B:E,4,FALSE)</f>
        <v>384619.99004358501</v>
      </c>
      <c r="K22" s="22">
        <f t="shared" si="1"/>
        <v>-3.286417102208361E-2</v>
      </c>
      <c r="L22" s="22">
        <f t="shared" si="2"/>
        <v>6.0056414979044348E-2</v>
      </c>
    </row>
    <row r="23" spans="1:12">
      <c r="A23" s="38"/>
      <c r="B23" s="12">
        <v>34</v>
      </c>
      <c r="C23" s="35" t="s">
        <v>25</v>
      </c>
      <c r="D23" s="35"/>
      <c r="E23" s="15">
        <f>RA!D27</f>
        <v>223382.14379999999</v>
      </c>
      <c r="F23" s="25">
        <f>RA!I27</f>
        <v>65156.416400000002</v>
      </c>
      <c r="G23" s="16">
        <f t="shared" si="0"/>
        <v>158225.72739999997</v>
      </c>
      <c r="H23" s="27">
        <f>RA!J27</f>
        <v>29.1681399827268</v>
      </c>
      <c r="I23" s="20">
        <f>VLOOKUP(B23,RMS!B:D,3,FALSE)</f>
        <v>223382.07797513</v>
      </c>
      <c r="J23" s="21">
        <f>VLOOKUP(B23,RMS!B:E,4,FALSE)</f>
        <v>158225.73527424099</v>
      </c>
      <c r="K23" s="22">
        <f t="shared" si="1"/>
        <v>6.5824869991047308E-2</v>
      </c>
      <c r="L23" s="22">
        <f t="shared" si="2"/>
        <v>-7.8742410114500672E-3</v>
      </c>
    </row>
    <row r="24" spans="1:12">
      <c r="A24" s="38"/>
      <c r="B24" s="12">
        <v>35</v>
      </c>
      <c r="C24" s="35" t="s">
        <v>26</v>
      </c>
      <c r="D24" s="35"/>
      <c r="E24" s="15">
        <f>RA!D28</f>
        <v>915577.80339999998</v>
      </c>
      <c r="F24" s="25">
        <f>RA!I28</f>
        <v>45049.625800000002</v>
      </c>
      <c r="G24" s="16">
        <f t="shared" si="0"/>
        <v>870528.17759999994</v>
      </c>
      <c r="H24" s="27">
        <f>RA!J28</f>
        <v>4.92034927372727</v>
      </c>
      <c r="I24" s="20">
        <f>VLOOKUP(B24,RMS!B:D,3,FALSE)</f>
        <v>915577.80303896102</v>
      </c>
      <c r="J24" s="21">
        <f>VLOOKUP(B24,RMS!B:E,4,FALSE)</f>
        <v>870528.18541429006</v>
      </c>
      <c r="K24" s="22">
        <f t="shared" si="1"/>
        <v>3.6103895399719477E-4</v>
      </c>
      <c r="L24" s="22">
        <f t="shared" si="2"/>
        <v>-7.8142901184037328E-3</v>
      </c>
    </row>
    <row r="25" spans="1:12">
      <c r="A25" s="38"/>
      <c r="B25" s="12">
        <v>36</v>
      </c>
      <c r="C25" s="35" t="s">
        <v>27</v>
      </c>
      <c r="D25" s="35"/>
      <c r="E25" s="15">
        <f>RA!D29</f>
        <v>529944.25360000005</v>
      </c>
      <c r="F25" s="25">
        <f>RA!I29</f>
        <v>63360.337</v>
      </c>
      <c r="G25" s="16">
        <f t="shared" si="0"/>
        <v>466583.91660000006</v>
      </c>
      <c r="H25" s="27">
        <f>RA!J29</f>
        <v>11.9560381246863</v>
      </c>
      <c r="I25" s="20">
        <f>VLOOKUP(B25,RMS!B:D,3,FALSE)</f>
        <v>529944.25528761104</v>
      </c>
      <c r="J25" s="21">
        <f>VLOOKUP(B25,RMS!B:E,4,FALSE)</f>
        <v>466583.86258384603</v>
      </c>
      <c r="K25" s="22">
        <f t="shared" si="1"/>
        <v>-1.6876109875738621E-3</v>
      </c>
      <c r="L25" s="22">
        <f t="shared" si="2"/>
        <v>5.4016154026612639E-2</v>
      </c>
    </row>
    <row r="26" spans="1:12">
      <c r="A26" s="38"/>
      <c r="B26" s="12">
        <v>37</v>
      </c>
      <c r="C26" s="35" t="s">
        <v>28</v>
      </c>
      <c r="D26" s="35"/>
      <c r="E26" s="15">
        <f>RA!D30</f>
        <v>832459.31480000005</v>
      </c>
      <c r="F26" s="25">
        <f>RA!I30</f>
        <v>127558.6626</v>
      </c>
      <c r="G26" s="16">
        <f t="shared" si="0"/>
        <v>704900.65220000001</v>
      </c>
      <c r="H26" s="27">
        <f>RA!J30</f>
        <v>15.323110731321</v>
      </c>
      <c r="I26" s="20">
        <f>VLOOKUP(B26,RMS!B:D,3,FALSE)</f>
        <v>832459.31024070794</v>
      </c>
      <c r="J26" s="21">
        <f>VLOOKUP(B26,RMS!B:E,4,FALSE)</f>
        <v>704900.64617497101</v>
      </c>
      <c r="K26" s="22">
        <f t="shared" si="1"/>
        <v>4.5592921087518334E-3</v>
      </c>
      <c r="L26" s="22">
        <f t="shared" si="2"/>
        <v>6.0250289971008897E-3</v>
      </c>
    </row>
    <row r="27" spans="1:12">
      <c r="A27" s="38"/>
      <c r="B27" s="12">
        <v>38</v>
      </c>
      <c r="C27" s="35" t="s">
        <v>29</v>
      </c>
      <c r="D27" s="35"/>
      <c r="E27" s="15">
        <f>RA!D31</f>
        <v>1482609.1061</v>
      </c>
      <c r="F27" s="25">
        <f>RA!I31</f>
        <v>-16438.521100000002</v>
      </c>
      <c r="G27" s="16">
        <f t="shared" si="0"/>
        <v>1499047.6272</v>
      </c>
      <c r="H27" s="27">
        <f>RA!J31</f>
        <v>-1.1087562481820601</v>
      </c>
      <c r="I27" s="20">
        <f>VLOOKUP(B27,RMS!B:D,3,FALSE)</f>
        <v>1482608.75645752</v>
      </c>
      <c r="J27" s="21">
        <f>VLOOKUP(B27,RMS!B:E,4,FALSE)</f>
        <v>1499047.7528017701</v>
      </c>
      <c r="K27" s="22">
        <f t="shared" si="1"/>
        <v>0.34964248002506793</v>
      </c>
      <c r="L27" s="22">
        <f t="shared" si="2"/>
        <v>-0.12560177012346685</v>
      </c>
    </row>
    <row r="28" spans="1:12">
      <c r="A28" s="38"/>
      <c r="B28" s="12">
        <v>39</v>
      </c>
      <c r="C28" s="35" t="s">
        <v>30</v>
      </c>
      <c r="D28" s="35"/>
      <c r="E28" s="15">
        <f>RA!D32</f>
        <v>118574.4339</v>
      </c>
      <c r="F28" s="25">
        <f>RA!I32</f>
        <v>30774.032899999998</v>
      </c>
      <c r="G28" s="16">
        <f t="shared" si="0"/>
        <v>87800.401000000013</v>
      </c>
      <c r="H28" s="27">
        <f>RA!J32</f>
        <v>25.953345833346599</v>
      </c>
      <c r="I28" s="20">
        <f>VLOOKUP(B28,RMS!B:D,3,FALSE)</f>
        <v>118574.336278844</v>
      </c>
      <c r="J28" s="21">
        <f>VLOOKUP(B28,RMS!B:E,4,FALSE)</f>
        <v>87800.404536208807</v>
      </c>
      <c r="K28" s="22">
        <f t="shared" si="1"/>
        <v>9.7621156004606746E-2</v>
      </c>
      <c r="L28" s="22">
        <f t="shared" si="2"/>
        <v>-3.5362087946850806E-3</v>
      </c>
    </row>
    <row r="29" spans="1:12">
      <c r="A29" s="38"/>
      <c r="B29" s="12">
        <v>40</v>
      </c>
      <c r="C29" s="35" t="s">
        <v>31</v>
      </c>
      <c r="D29" s="35"/>
      <c r="E29" s="15">
        <f>RA!D33</f>
        <v>17.436</v>
      </c>
      <c r="F29" s="25">
        <f>RA!I33</f>
        <v>3.7178</v>
      </c>
      <c r="G29" s="16">
        <f t="shared" si="0"/>
        <v>13.7182</v>
      </c>
      <c r="H29" s="27">
        <f>RA!J33</f>
        <v>21.322551043817398</v>
      </c>
      <c r="I29" s="20">
        <f>VLOOKUP(B29,RMS!B:D,3,FALSE)</f>
        <v>17.436</v>
      </c>
      <c r="J29" s="21">
        <f>VLOOKUP(B29,RMS!B:E,4,FALSE)</f>
        <v>13.7182</v>
      </c>
      <c r="K29" s="22">
        <f t="shared" si="1"/>
        <v>0</v>
      </c>
      <c r="L29" s="22">
        <f t="shared" si="2"/>
        <v>0</v>
      </c>
    </row>
    <row r="30" spans="1:12">
      <c r="A30" s="38"/>
      <c r="B30" s="12">
        <v>41</v>
      </c>
      <c r="C30" s="35" t="s">
        <v>36</v>
      </c>
      <c r="D30" s="35"/>
      <c r="E30" s="15">
        <f>RA!D34</f>
        <v>0</v>
      </c>
      <c r="F30" s="25">
        <f>RA!I34</f>
        <v>0</v>
      </c>
      <c r="G30" s="16">
        <f t="shared" si="0"/>
        <v>0</v>
      </c>
      <c r="H30" s="27">
        <f>RA!J34</f>
        <v>0</v>
      </c>
      <c r="I30" s="20">
        <v>0</v>
      </c>
      <c r="J30" s="21">
        <v>0</v>
      </c>
      <c r="K30" s="22">
        <f t="shared" si="1"/>
        <v>0</v>
      </c>
      <c r="L30" s="22">
        <f t="shared" si="2"/>
        <v>0</v>
      </c>
    </row>
    <row r="31" spans="1:12">
      <c r="A31" s="38"/>
      <c r="B31" s="12">
        <v>42</v>
      </c>
      <c r="C31" s="35" t="s">
        <v>32</v>
      </c>
      <c r="D31" s="35"/>
      <c r="E31" s="15">
        <f>RA!D35</f>
        <v>178412.7401</v>
      </c>
      <c r="F31" s="25">
        <f>RA!I35</f>
        <v>23876.3462</v>
      </c>
      <c r="G31" s="16">
        <f t="shared" si="0"/>
        <v>154536.3939</v>
      </c>
      <c r="H31" s="27">
        <f>RA!J35</f>
        <v>13.3826464335548</v>
      </c>
      <c r="I31" s="20">
        <f>VLOOKUP(B31,RMS!B:D,3,FALSE)</f>
        <v>178412.73980000001</v>
      </c>
      <c r="J31" s="21">
        <f>VLOOKUP(B31,RMS!B:E,4,FALSE)</f>
        <v>154536.3792</v>
      </c>
      <c r="K31" s="22">
        <f t="shared" si="1"/>
        <v>2.9999998514540493E-4</v>
      </c>
      <c r="L31" s="22">
        <f t="shared" si="2"/>
        <v>1.4699999999720603E-2</v>
      </c>
    </row>
    <row r="32" spans="1:12">
      <c r="A32" s="38"/>
      <c r="B32" s="12">
        <v>71</v>
      </c>
      <c r="C32" s="35" t="s">
        <v>37</v>
      </c>
      <c r="D32" s="35"/>
      <c r="E32" s="15">
        <f>RA!D36</f>
        <v>0</v>
      </c>
      <c r="F32" s="25">
        <f>RA!I36</f>
        <v>0</v>
      </c>
      <c r="G32" s="16">
        <f t="shared" si="0"/>
        <v>0</v>
      </c>
      <c r="H32" s="27">
        <f>RA!J36</f>
        <v>0</v>
      </c>
      <c r="I32" s="20">
        <v>0</v>
      </c>
      <c r="J32" s="21">
        <v>0</v>
      </c>
      <c r="K32" s="22">
        <f t="shared" si="1"/>
        <v>0</v>
      </c>
      <c r="L32" s="22">
        <f t="shared" si="2"/>
        <v>0</v>
      </c>
    </row>
    <row r="33" spans="1:12">
      <c r="A33" s="38"/>
      <c r="B33" s="12">
        <v>72</v>
      </c>
      <c r="C33" s="35" t="s">
        <v>38</v>
      </c>
      <c r="D33" s="35"/>
      <c r="E33" s="15">
        <f>RA!D37</f>
        <v>0</v>
      </c>
      <c r="F33" s="25">
        <f>RA!I37</f>
        <v>0</v>
      </c>
      <c r="G33" s="16">
        <f t="shared" si="0"/>
        <v>0</v>
      </c>
      <c r="H33" s="27">
        <f>RA!J37</f>
        <v>0</v>
      </c>
      <c r="I33" s="20">
        <v>0</v>
      </c>
      <c r="J33" s="21">
        <v>0</v>
      </c>
      <c r="K33" s="22">
        <f t="shared" si="1"/>
        <v>0</v>
      </c>
      <c r="L33" s="22">
        <f t="shared" si="2"/>
        <v>0</v>
      </c>
    </row>
    <row r="34" spans="1:12">
      <c r="A34" s="38"/>
      <c r="B34" s="12">
        <v>73</v>
      </c>
      <c r="C34" s="35" t="s">
        <v>39</v>
      </c>
      <c r="D34" s="35"/>
      <c r="E34" s="15">
        <f>RA!D38</f>
        <v>0</v>
      </c>
      <c r="F34" s="25">
        <f>RA!I38</f>
        <v>0</v>
      </c>
      <c r="G34" s="16">
        <f t="shared" si="0"/>
        <v>0</v>
      </c>
      <c r="H34" s="27">
        <f>RA!J38</f>
        <v>0</v>
      </c>
      <c r="I34" s="20">
        <v>0</v>
      </c>
      <c r="J34" s="21">
        <v>0</v>
      </c>
      <c r="K34" s="22">
        <f t="shared" si="1"/>
        <v>0</v>
      </c>
      <c r="L34" s="22">
        <f t="shared" si="2"/>
        <v>0</v>
      </c>
    </row>
    <row r="35" spans="1:12">
      <c r="A35" s="38"/>
      <c r="B35" s="12">
        <v>75</v>
      </c>
      <c r="C35" s="35" t="s">
        <v>33</v>
      </c>
      <c r="D35" s="35"/>
      <c r="E35" s="15">
        <f>RA!D39</f>
        <v>219410.291</v>
      </c>
      <c r="F35" s="25">
        <f>RA!I39</f>
        <v>11540.5705</v>
      </c>
      <c r="G35" s="16">
        <f t="shared" si="0"/>
        <v>207869.7205</v>
      </c>
      <c r="H35" s="27">
        <f>RA!J39</f>
        <v>5.2598127678523499</v>
      </c>
      <c r="I35" s="20">
        <f>VLOOKUP(B35,RMS!B:D,3,FALSE)</f>
        <v>219410.290598291</v>
      </c>
      <c r="J35" s="21">
        <f>VLOOKUP(B35,RMS!B:E,4,FALSE)</f>
        <v>207869.72205128201</v>
      </c>
      <c r="K35" s="22">
        <f t="shared" si="1"/>
        <v>4.0170899592339993E-4</v>
      </c>
      <c r="L35" s="22">
        <f t="shared" si="2"/>
        <v>-1.5512820100411773E-3</v>
      </c>
    </row>
    <row r="36" spans="1:12">
      <c r="A36" s="38"/>
      <c r="B36" s="12">
        <v>76</v>
      </c>
      <c r="C36" s="35" t="s">
        <v>34</v>
      </c>
      <c r="D36" s="35"/>
      <c r="E36" s="15">
        <f>RA!D40</f>
        <v>543870.79920000001</v>
      </c>
      <c r="F36" s="25">
        <f>RA!I40</f>
        <v>35060.167099999999</v>
      </c>
      <c r="G36" s="16">
        <f t="shared" si="0"/>
        <v>508810.63209999999</v>
      </c>
      <c r="H36" s="27">
        <f>RA!J40</f>
        <v>6.4464146910573801</v>
      </c>
      <c r="I36" s="20">
        <f>VLOOKUP(B36,RMS!B:D,3,FALSE)</f>
        <v>543870.79221111105</v>
      </c>
      <c r="J36" s="21">
        <f>VLOOKUP(B36,RMS!B:E,4,FALSE)</f>
        <v>508810.63029401703</v>
      </c>
      <c r="K36" s="22">
        <f t="shared" si="1"/>
        <v>6.9888889556750655E-3</v>
      </c>
      <c r="L36" s="22">
        <f t="shared" si="2"/>
        <v>1.8059829599224031E-3</v>
      </c>
    </row>
    <row r="37" spans="1:12">
      <c r="A37" s="38"/>
      <c r="B37" s="12">
        <v>77</v>
      </c>
      <c r="C37" s="35" t="s">
        <v>40</v>
      </c>
      <c r="D37" s="35"/>
      <c r="E37" s="15">
        <f>RA!D41</f>
        <v>0</v>
      </c>
      <c r="F37" s="25">
        <f>RA!I41</f>
        <v>0</v>
      </c>
      <c r="G37" s="16">
        <f t="shared" si="0"/>
        <v>0</v>
      </c>
      <c r="H37" s="27">
        <f>RA!J41</f>
        <v>0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</row>
    <row r="38" spans="1:12">
      <c r="A38" s="38"/>
      <c r="B38" s="12">
        <v>78</v>
      </c>
      <c r="C38" s="35" t="s">
        <v>41</v>
      </c>
      <c r="D38" s="35"/>
      <c r="E38" s="15">
        <f>RA!D42</f>
        <v>0</v>
      </c>
      <c r="F38" s="25">
        <f>RA!I42</f>
        <v>0</v>
      </c>
      <c r="G38" s="16">
        <f t="shared" si="0"/>
        <v>0</v>
      </c>
      <c r="H38" s="27">
        <f>RA!J42</f>
        <v>0</v>
      </c>
      <c r="I38" s="20">
        <v>0</v>
      </c>
      <c r="J38" s="21">
        <v>0</v>
      </c>
      <c r="K38" s="22">
        <f t="shared" si="1"/>
        <v>0</v>
      </c>
      <c r="L38" s="22">
        <f t="shared" si="2"/>
        <v>0</v>
      </c>
    </row>
    <row r="39" spans="1:12">
      <c r="A39" s="38"/>
      <c r="B39" s="12">
        <v>99</v>
      </c>
      <c r="C39" s="35" t="s">
        <v>35</v>
      </c>
      <c r="D39" s="35"/>
      <c r="E39" s="15">
        <f>RA!D43</f>
        <v>24562.529699999999</v>
      </c>
      <c r="F39" s="25">
        <f>RA!I43</f>
        <v>2446.2332999999999</v>
      </c>
      <c r="G39" s="16">
        <f t="shared" si="0"/>
        <v>22116.296399999999</v>
      </c>
      <c r="H39" s="27">
        <f>RA!J43</f>
        <v>9.9592074997063502</v>
      </c>
      <c r="I39" s="20">
        <f>VLOOKUP(B39,RMS!B:D,3,FALSE)</f>
        <v>24562.5295363437</v>
      </c>
      <c r="J39" s="21">
        <f>VLOOKUP(B39,RMS!B:E,4,FALSE)</f>
        <v>22116.296271083898</v>
      </c>
      <c r="K39" s="22">
        <f t="shared" si="1"/>
        <v>1.6365629926440306E-4</v>
      </c>
      <c r="L39" s="22">
        <f t="shared" si="2"/>
        <v>1.2891610094811767E-4</v>
      </c>
    </row>
  </sheetData>
  <mergeCells count="39">
    <mergeCell ref="C39:D39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:D2"/>
    <mergeCell ref="C4:D4"/>
    <mergeCell ref="C5:D5"/>
    <mergeCell ref="C6:D6"/>
    <mergeCell ref="C7:D7"/>
    <mergeCell ref="A3:D3"/>
    <mergeCell ref="A4:A3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29:D29"/>
    <mergeCell ref="C27:D27"/>
    <mergeCell ref="C28:D28"/>
    <mergeCell ref="C23:D23"/>
    <mergeCell ref="C24:D24"/>
    <mergeCell ref="C25:D25"/>
    <mergeCell ref="C26:D26"/>
  </mergeCells>
  <phoneticPr fontId="23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>
  <dimension ref="A1:W43"/>
  <sheetViews>
    <sheetView workbookViewId="0">
      <selection sqref="A1:W43"/>
    </sheetView>
  </sheetViews>
  <sheetFormatPr defaultRowHeight="11.25"/>
  <cols>
    <col min="1" max="1" width="7.75" style="34" customWidth="1"/>
    <col min="2" max="3" width="9" style="34"/>
    <col min="4" max="5" width="11.5" style="34" bestFit="1" customWidth="1"/>
    <col min="6" max="7" width="12.25" style="34" bestFit="1" customWidth="1"/>
    <col min="8" max="8" width="9" style="34"/>
    <col min="9" max="9" width="12.25" style="34" bestFit="1" customWidth="1"/>
    <col min="10" max="10" width="9" style="34"/>
    <col min="11" max="11" width="12.25" style="34" bestFit="1" customWidth="1"/>
    <col min="12" max="12" width="10.5" style="34" bestFit="1" customWidth="1"/>
    <col min="13" max="13" width="12.25" style="34" bestFit="1" customWidth="1"/>
    <col min="14" max="15" width="13.875" style="34" bestFit="1" customWidth="1"/>
    <col min="16" max="17" width="9.25" style="34" bestFit="1" customWidth="1"/>
    <col min="18" max="18" width="10.5" style="34" bestFit="1" customWidth="1"/>
    <col min="19" max="20" width="9" style="34"/>
    <col min="21" max="21" width="10.5" style="34" bestFit="1" customWidth="1"/>
    <col min="22" max="22" width="36" style="34" bestFit="1" customWidth="1"/>
    <col min="23" max="16384" width="9" style="34"/>
  </cols>
  <sheetData>
    <row r="1" spans="1:23" ht="12.75">
      <c r="A1" s="40"/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53" t="s">
        <v>47</v>
      </c>
      <c r="W1" s="39"/>
    </row>
    <row r="2" spans="1:23" ht="12.75">
      <c r="A2" s="40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53"/>
      <c r="W2" s="39"/>
    </row>
    <row r="3" spans="1:23" ht="23.25" thickBot="1">
      <c r="A3" s="40"/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54" t="s">
        <v>48</v>
      </c>
      <c r="W3" s="39"/>
    </row>
    <row r="4" spans="1:23" ht="15" thickTop="1" thickBot="1">
      <c r="A4" s="41"/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52"/>
      <c r="W4" s="39"/>
    </row>
    <row r="5" spans="1:23" ht="15" thickTop="1" thickBot="1">
      <c r="A5" s="55"/>
      <c r="B5" s="56"/>
      <c r="C5" s="57"/>
      <c r="D5" s="58" t="s">
        <v>0</v>
      </c>
      <c r="E5" s="58" t="s">
        <v>60</v>
      </c>
      <c r="F5" s="58" t="s">
        <v>61</v>
      </c>
      <c r="G5" s="58" t="s">
        <v>49</v>
      </c>
      <c r="H5" s="58" t="s">
        <v>50</v>
      </c>
      <c r="I5" s="58" t="s">
        <v>1</v>
      </c>
      <c r="J5" s="58" t="s">
        <v>2</v>
      </c>
      <c r="K5" s="58" t="s">
        <v>51</v>
      </c>
      <c r="L5" s="58" t="s">
        <v>52</v>
      </c>
      <c r="M5" s="58" t="s">
        <v>53</v>
      </c>
      <c r="N5" s="58" t="s">
        <v>54</v>
      </c>
      <c r="O5" s="58" t="s">
        <v>55</v>
      </c>
      <c r="P5" s="58" t="s">
        <v>62</v>
      </c>
      <c r="Q5" s="58" t="s">
        <v>63</v>
      </c>
      <c r="R5" s="58" t="s">
        <v>56</v>
      </c>
      <c r="S5" s="58" t="s">
        <v>57</v>
      </c>
      <c r="T5" s="58" t="s">
        <v>58</v>
      </c>
      <c r="U5" s="59" t="s">
        <v>59</v>
      </c>
      <c r="V5" s="52"/>
      <c r="W5" s="52"/>
    </row>
    <row r="6" spans="1:23" ht="14.25" thickBot="1">
      <c r="A6" s="60" t="s">
        <v>3</v>
      </c>
      <c r="B6" s="50" t="s">
        <v>4</v>
      </c>
      <c r="C6" s="49"/>
      <c r="D6" s="60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0"/>
      <c r="Q6" s="60"/>
      <c r="R6" s="60"/>
      <c r="S6" s="60"/>
      <c r="T6" s="60"/>
      <c r="U6" s="61"/>
      <c r="V6" s="52"/>
      <c r="W6" s="52"/>
    </row>
    <row r="7" spans="1:23" ht="14.25" thickBot="1">
      <c r="A7" s="48" t="s">
        <v>5</v>
      </c>
      <c r="B7" s="47"/>
      <c r="C7" s="46"/>
      <c r="D7" s="62">
        <v>15065079.5591</v>
      </c>
      <c r="E7" s="62">
        <v>19766465</v>
      </c>
      <c r="F7" s="63">
        <v>76.215345329071198</v>
      </c>
      <c r="G7" s="62">
        <v>10975505.1667</v>
      </c>
      <c r="H7" s="63">
        <v>37.260921755181599</v>
      </c>
      <c r="I7" s="62">
        <v>1401692.7058999999</v>
      </c>
      <c r="J7" s="63">
        <v>9.3042502723015108</v>
      </c>
      <c r="K7" s="62">
        <v>1837478.3558</v>
      </c>
      <c r="L7" s="63">
        <v>16.741628999227899</v>
      </c>
      <c r="M7" s="63">
        <v>-0.23716505205323499</v>
      </c>
      <c r="N7" s="62">
        <v>123065212.7005</v>
      </c>
      <c r="O7" s="62">
        <v>5430049197.9316998</v>
      </c>
      <c r="P7" s="62">
        <v>883962</v>
      </c>
      <c r="Q7" s="62">
        <v>828918</v>
      </c>
      <c r="R7" s="63">
        <v>6.6404638335758204</v>
      </c>
      <c r="S7" s="62">
        <v>17.042677806398899</v>
      </c>
      <c r="T7" s="62">
        <v>17.080725000060301</v>
      </c>
      <c r="U7" s="64">
        <v>-0.22324657013181801</v>
      </c>
      <c r="V7" s="52"/>
      <c r="W7" s="52"/>
    </row>
    <row r="8" spans="1:23" ht="14.25" thickBot="1">
      <c r="A8" s="45">
        <v>41586</v>
      </c>
      <c r="B8" s="44" t="s">
        <v>6</v>
      </c>
      <c r="C8" s="51"/>
      <c r="D8" s="65">
        <v>491902.78659999999</v>
      </c>
      <c r="E8" s="65">
        <v>618878</v>
      </c>
      <c r="F8" s="66">
        <v>79.482997715220094</v>
      </c>
      <c r="G8" s="65">
        <v>414637.45600000001</v>
      </c>
      <c r="H8" s="66">
        <v>18.634430990720698</v>
      </c>
      <c r="I8" s="65">
        <v>65807.827799999999</v>
      </c>
      <c r="J8" s="66">
        <v>13.378218134290201</v>
      </c>
      <c r="K8" s="65">
        <v>80361.261499999993</v>
      </c>
      <c r="L8" s="66">
        <v>19.381090718442</v>
      </c>
      <c r="M8" s="66">
        <v>-0.18110011501001599</v>
      </c>
      <c r="N8" s="65">
        <v>4342251.9508999996</v>
      </c>
      <c r="O8" s="65">
        <v>190348614.33219999</v>
      </c>
      <c r="P8" s="65">
        <v>20514</v>
      </c>
      <c r="Q8" s="65">
        <v>20088</v>
      </c>
      <c r="R8" s="66">
        <v>2.12066905615294</v>
      </c>
      <c r="S8" s="65">
        <v>23.978882061031499</v>
      </c>
      <c r="T8" s="65">
        <v>24.696783910792501</v>
      </c>
      <c r="U8" s="67">
        <v>-2.9938920752593998</v>
      </c>
      <c r="V8" s="52"/>
      <c r="W8" s="52"/>
    </row>
    <row r="9" spans="1:23" ht="12" customHeight="1" thickBot="1">
      <c r="A9" s="42"/>
      <c r="B9" s="44" t="s">
        <v>7</v>
      </c>
      <c r="C9" s="51"/>
      <c r="D9" s="65">
        <v>79137.140199999994</v>
      </c>
      <c r="E9" s="65">
        <v>98072</v>
      </c>
      <c r="F9" s="66">
        <v>80.6928992984746</v>
      </c>
      <c r="G9" s="65">
        <v>57664.330800000003</v>
      </c>
      <c r="H9" s="66">
        <v>37.237594024068699</v>
      </c>
      <c r="I9" s="65">
        <v>17099.4509</v>
      </c>
      <c r="J9" s="66">
        <v>21.6073652102986</v>
      </c>
      <c r="K9" s="65">
        <v>13245.8388</v>
      </c>
      <c r="L9" s="66">
        <v>22.970593114036401</v>
      </c>
      <c r="M9" s="66">
        <v>0.290930016451657</v>
      </c>
      <c r="N9" s="65">
        <v>681836.1202</v>
      </c>
      <c r="O9" s="65">
        <v>35702616.428400002</v>
      </c>
      <c r="P9" s="65">
        <v>5083</v>
      </c>
      <c r="Q9" s="65">
        <v>4393</v>
      </c>
      <c r="R9" s="66">
        <v>15.7068062827225</v>
      </c>
      <c r="S9" s="65">
        <v>15.568982923470401</v>
      </c>
      <c r="T9" s="65">
        <v>15.7143480309583</v>
      </c>
      <c r="U9" s="67">
        <v>-0.93368403191458105</v>
      </c>
      <c r="V9" s="52"/>
      <c r="W9" s="52"/>
    </row>
    <row r="10" spans="1:23" ht="14.25" thickBot="1">
      <c r="A10" s="42"/>
      <c r="B10" s="44" t="s">
        <v>8</v>
      </c>
      <c r="C10" s="51"/>
      <c r="D10" s="65">
        <v>117022.50109999999</v>
      </c>
      <c r="E10" s="65">
        <v>110879</v>
      </c>
      <c r="F10" s="66">
        <v>105.54072556570701</v>
      </c>
      <c r="G10" s="65">
        <v>66303.329899999997</v>
      </c>
      <c r="H10" s="66">
        <v>76.495662097960505</v>
      </c>
      <c r="I10" s="65">
        <v>29945.441699999999</v>
      </c>
      <c r="J10" s="66">
        <v>25.5894733222379</v>
      </c>
      <c r="K10" s="65">
        <v>17031.7863</v>
      </c>
      <c r="L10" s="66">
        <v>25.6876786214021</v>
      </c>
      <c r="M10" s="66">
        <v>0.75820910223609395</v>
      </c>
      <c r="N10" s="65">
        <v>952127.50089999998</v>
      </c>
      <c r="O10" s="65">
        <v>48540708.363700002</v>
      </c>
      <c r="P10" s="65">
        <v>79637</v>
      </c>
      <c r="Q10" s="65">
        <v>73375</v>
      </c>
      <c r="R10" s="66">
        <v>8.5342419080068197</v>
      </c>
      <c r="S10" s="65">
        <v>1.4694488880796599</v>
      </c>
      <c r="T10" s="65">
        <v>1.26881849403748</v>
      </c>
      <c r="U10" s="67">
        <v>13.6534448846584</v>
      </c>
      <c r="V10" s="52"/>
      <c r="W10" s="52"/>
    </row>
    <row r="11" spans="1:23" ht="14.25" thickBot="1">
      <c r="A11" s="42"/>
      <c r="B11" s="44" t="s">
        <v>9</v>
      </c>
      <c r="C11" s="51"/>
      <c r="D11" s="65">
        <v>34699.031900000002</v>
      </c>
      <c r="E11" s="65">
        <v>53275</v>
      </c>
      <c r="F11" s="66">
        <v>65.131922853120599</v>
      </c>
      <c r="G11" s="65">
        <v>41225.986799999999</v>
      </c>
      <c r="H11" s="66">
        <v>-15.832137461413</v>
      </c>
      <c r="I11" s="65">
        <v>8220.7394000000004</v>
      </c>
      <c r="J11" s="66">
        <v>23.6915526164867</v>
      </c>
      <c r="K11" s="65">
        <v>7979.2130999999999</v>
      </c>
      <c r="L11" s="66">
        <v>19.354814085371999</v>
      </c>
      <c r="M11" s="66">
        <v>3.0269438473825998E-2</v>
      </c>
      <c r="N11" s="65">
        <v>346123.86170000001</v>
      </c>
      <c r="O11" s="65">
        <v>17170450.7751</v>
      </c>
      <c r="P11" s="65">
        <v>1916</v>
      </c>
      <c r="Q11" s="65">
        <v>1898</v>
      </c>
      <c r="R11" s="66">
        <v>0.94836670179136995</v>
      </c>
      <c r="S11" s="65">
        <v>18.110141910229601</v>
      </c>
      <c r="T11" s="65">
        <v>18.649732613277099</v>
      </c>
      <c r="U11" s="67">
        <v>-2.9794946153497501</v>
      </c>
      <c r="V11" s="52"/>
      <c r="W11" s="52"/>
    </row>
    <row r="12" spans="1:23" ht="14.25" thickBot="1">
      <c r="A12" s="42"/>
      <c r="B12" s="44" t="s">
        <v>10</v>
      </c>
      <c r="C12" s="51"/>
      <c r="D12" s="65">
        <v>201525.9204</v>
      </c>
      <c r="E12" s="65">
        <v>271977</v>
      </c>
      <c r="F12" s="66">
        <v>74.096677439636395</v>
      </c>
      <c r="G12" s="65">
        <v>177107.70740000001</v>
      </c>
      <c r="H12" s="66">
        <v>13.787210821294799</v>
      </c>
      <c r="I12" s="65">
        <v>-10822.5149</v>
      </c>
      <c r="J12" s="66">
        <v>-5.37028431802662</v>
      </c>
      <c r="K12" s="65">
        <v>26308.701400000002</v>
      </c>
      <c r="L12" s="66">
        <v>14.854633819284601</v>
      </c>
      <c r="M12" s="66">
        <v>-1.41136636641442</v>
      </c>
      <c r="N12" s="65">
        <v>1720548.2922</v>
      </c>
      <c r="O12" s="65">
        <v>65066122.698200002</v>
      </c>
      <c r="P12" s="65">
        <v>1562</v>
      </c>
      <c r="Q12" s="65">
        <v>1603</v>
      </c>
      <c r="R12" s="66">
        <v>-2.5577043044291998</v>
      </c>
      <c r="S12" s="65">
        <v>129.01787477592799</v>
      </c>
      <c r="T12" s="65">
        <v>129.94412308172201</v>
      </c>
      <c r="U12" s="67">
        <v>-0.717922464156313</v>
      </c>
      <c r="V12" s="52"/>
      <c r="W12" s="52"/>
    </row>
    <row r="13" spans="1:23" ht="14.25" thickBot="1">
      <c r="A13" s="42"/>
      <c r="B13" s="44" t="s">
        <v>11</v>
      </c>
      <c r="C13" s="51"/>
      <c r="D13" s="65">
        <v>275458.29969999997</v>
      </c>
      <c r="E13" s="65">
        <v>432031</v>
      </c>
      <c r="F13" s="66">
        <v>63.758920008055</v>
      </c>
      <c r="G13" s="65">
        <v>316110.33059999999</v>
      </c>
      <c r="H13" s="66">
        <v>-12.8600766772916</v>
      </c>
      <c r="I13" s="65">
        <v>42575.567900000002</v>
      </c>
      <c r="J13" s="66">
        <v>15.456266137694501</v>
      </c>
      <c r="K13" s="65">
        <v>81236.762199999997</v>
      </c>
      <c r="L13" s="66">
        <v>25.698863446128701</v>
      </c>
      <c r="M13" s="66">
        <v>-0.47590762178357698</v>
      </c>
      <c r="N13" s="65">
        <v>2541774.1189000001</v>
      </c>
      <c r="O13" s="65">
        <v>99141683.337899998</v>
      </c>
      <c r="P13" s="65">
        <v>9888</v>
      </c>
      <c r="Q13" s="65">
        <v>8719</v>
      </c>
      <c r="R13" s="66">
        <v>13.4075008601904</v>
      </c>
      <c r="S13" s="65">
        <v>27.857837752831699</v>
      </c>
      <c r="T13" s="65">
        <v>28.730421286844798</v>
      </c>
      <c r="U13" s="67">
        <v>-3.1322730132721999</v>
      </c>
      <c r="V13" s="52"/>
      <c r="W13" s="52"/>
    </row>
    <row r="14" spans="1:23" ht="14.25" thickBot="1">
      <c r="A14" s="42"/>
      <c r="B14" s="44" t="s">
        <v>12</v>
      </c>
      <c r="C14" s="51"/>
      <c r="D14" s="65">
        <v>132859.06200000001</v>
      </c>
      <c r="E14" s="65">
        <v>176515</v>
      </c>
      <c r="F14" s="66">
        <v>75.267859388720495</v>
      </c>
      <c r="G14" s="65">
        <v>165203.18340000001</v>
      </c>
      <c r="H14" s="66">
        <v>-19.578388705553198</v>
      </c>
      <c r="I14" s="65">
        <v>19378.514800000001</v>
      </c>
      <c r="J14" s="66">
        <v>14.5857681879464</v>
      </c>
      <c r="K14" s="65">
        <v>33203.785600000003</v>
      </c>
      <c r="L14" s="66">
        <v>20.0987565231143</v>
      </c>
      <c r="M14" s="66">
        <v>-0.41637634234091703</v>
      </c>
      <c r="N14" s="65">
        <v>1322289.1142</v>
      </c>
      <c r="O14" s="65">
        <v>51654024.035800003</v>
      </c>
      <c r="P14" s="65">
        <v>1983</v>
      </c>
      <c r="Q14" s="65">
        <v>2293</v>
      </c>
      <c r="R14" s="66">
        <v>-13.5194068905364</v>
      </c>
      <c r="S14" s="65">
        <v>66.999022692889596</v>
      </c>
      <c r="T14" s="65">
        <v>66.630284518098605</v>
      </c>
      <c r="U14" s="67">
        <v>0.55036351273544504</v>
      </c>
      <c r="V14" s="52"/>
      <c r="W14" s="52"/>
    </row>
    <row r="15" spans="1:23" ht="14.25" thickBot="1">
      <c r="A15" s="42"/>
      <c r="B15" s="44" t="s">
        <v>13</v>
      </c>
      <c r="C15" s="51"/>
      <c r="D15" s="65">
        <v>79961.137199999997</v>
      </c>
      <c r="E15" s="65">
        <v>145423</v>
      </c>
      <c r="F15" s="66">
        <v>54.985206741712098</v>
      </c>
      <c r="G15" s="65">
        <v>116369.735</v>
      </c>
      <c r="H15" s="66">
        <v>-31.286998977869999</v>
      </c>
      <c r="I15" s="65">
        <v>16478.100299999998</v>
      </c>
      <c r="J15" s="66">
        <v>20.607636255578399</v>
      </c>
      <c r="K15" s="65">
        <v>25271.498800000001</v>
      </c>
      <c r="L15" s="66">
        <v>21.716556113150901</v>
      </c>
      <c r="M15" s="66">
        <v>-0.34795714213832102</v>
      </c>
      <c r="N15" s="65">
        <v>842915.8517</v>
      </c>
      <c r="O15" s="65">
        <v>32394825.6259</v>
      </c>
      <c r="P15" s="65">
        <v>2807</v>
      </c>
      <c r="Q15" s="65">
        <v>3070</v>
      </c>
      <c r="R15" s="66">
        <v>-8.5667752442996701</v>
      </c>
      <c r="S15" s="65">
        <v>28.4863331670823</v>
      </c>
      <c r="T15" s="65">
        <v>29.901892475570001</v>
      </c>
      <c r="U15" s="67">
        <v>-4.9692577145151997</v>
      </c>
      <c r="V15" s="52"/>
      <c r="W15" s="52"/>
    </row>
    <row r="16" spans="1:23" ht="14.25" thickBot="1">
      <c r="A16" s="42"/>
      <c r="B16" s="44" t="s">
        <v>14</v>
      </c>
      <c r="C16" s="51"/>
      <c r="D16" s="65">
        <v>676549.51879999996</v>
      </c>
      <c r="E16" s="65">
        <v>689593</v>
      </c>
      <c r="F16" s="66">
        <v>98.108524709502603</v>
      </c>
      <c r="G16" s="65">
        <v>370533.2953</v>
      </c>
      <c r="H16" s="66">
        <v>82.5880500839299</v>
      </c>
      <c r="I16" s="65">
        <v>47201.373200000002</v>
      </c>
      <c r="J16" s="66">
        <v>6.9767802486536903</v>
      </c>
      <c r="K16" s="65">
        <v>22354.675200000001</v>
      </c>
      <c r="L16" s="66">
        <v>6.0331083558633196</v>
      </c>
      <c r="M16" s="66">
        <v>1.1114765827597399</v>
      </c>
      <c r="N16" s="65">
        <v>5349800.7807</v>
      </c>
      <c r="O16" s="65">
        <v>269301921.14679998</v>
      </c>
      <c r="P16" s="65">
        <v>44814</v>
      </c>
      <c r="Q16" s="65">
        <v>36466</v>
      </c>
      <c r="R16" s="66">
        <v>22.892557450776099</v>
      </c>
      <c r="S16" s="65">
        <v>15.096833998304099</v>
      </c>
      <c r="T16" s="65">
        <v>15.6704752947952</v>
      </c>
      <c r="U16" s="67">
        <v>-3.79974567220843</v>
      </c>
      <c r="V16" s="52"/>
      <c r="W16" s="52"/>
    </row>
    <row r="17" spans="1:21" ht="12" thickBot="1">
      <c r="A17" s="42"/>
      <c r="B17" s="44" t="s">
        <v>15</v>
      </c>
      <c r="C17" s="51"/>
      <c r="D17" s="65">
        <v>427012.06030000001</v>
      </c>
      <c r="E17" s="65">
        <v>621784</v>
      </c>
      <c r="F17" s="66">
        <v>68.675305298946299</v>
      </c>
      <c r="G17" s="65">
        <v>363689.16759999999</v>
      </c>
      <c r="H17" s="66">
        <v>17.411267186721702</v>
      </c>
      <c r="I17" s="65">
        <v>50144.355199999998</v>
      </c>
      <c r="J17" s="66">
        <v>11.7430770373958</v>
      </c>
      <c r="K17" s="65">
        <v>53522.9738</v>
      </c>
      <c r="L17" s="66">
        <v>14.71668077254</v>
      </c>
      <c r="M17" s="66">
        <v>-6.3124642749203999E-2</v>
      </c>
      <c r="N17" s="65">
        <v>3413656.4355000001</v>
      </c>
      <c r="O17" s="65">
        <v>252103040.69010001</v>
      </c>
      <c r="P17" s="65">
        <v>9255</v>
      </c>
      <c r="Q17" s="65">
        <v>8572</v>
      </c>
      <c r="R17" s="66">
        <v>7.96780214652357</v>
      </c>
      <c r="S17" s="65">
        <v>46.138526234467903</v>
      </c>
      <c r="T17" s="65">
        <v>43.969835044330402</v>
      </c>
      <c r="U17" s="67">
        <v>4.7003911202463797</v>
      </c>
    </row>
    <row r="18" spans="1:21" ht="12" thickBot="1">
      <c r="A18" s="42"/>
      <c r="B18" s="44" t="s">
        <v>16</v>
      </c>
      <c r="C18" s="51"/>
      <c r="D18" s="65">
        <v>1483426.8524</v>
      </c>
      <c r="E18" s="65">
        <v>1718148</v>
      </c>
      <c r="F18" s="66">
        <v>86.338711938668894</v>
      </c>
      <c r="G18" s="65">
        <v>1015538.3245</v>
      </c>
      <c r="H18" s="66">
        <v>46.072956245188003</v>
      </c>
      <c r="I18" s="65">
        <v>221250.99340000001</v>
      </c>
      <c r="J18" s="66">
        <v>14.914856977413001</v>
      </c>
      <c r="K18" s="65">
        <v>178484.49040000001</v>
      </c>
      <c r="L18" s="66">
        <v>17.575357433002502</v>
      </c>
      <c r="M18" s="66">
        <v>0.23960907137733001</v>
      </c>
      <c r="N18" s="65">
        <v>12354404.7534</v>
      </c>
      <c r="O18" s="65">
        <v>624220267.16439998</v>
      </c>
      <c r="P18" s="65">
        <v>77973</v>
      </c>
      <c r="Q18" s="65">
        <v>68512</v>
      </c>
      <c r="R18" s="66">
        <v>13.8092596917328</v>
      </c>
      <c r="S18" s="65">
        <v>19.0248785143575</v>
      </c>
      <c r="T18" s="65">
        <v>18.5272148149229</v>
      </c>
      <c r="U18" s="67">
        <v>2.6158574366665799</v>
      </c>
    </row>
    <row r="19" spans="1:21" ht="12" thickBot="1">
      <c r="A19" s="42"/>
      <c r="B19" s="44" t="s">
        <v>17</v>
      </c>
      <c r="C19" s="51"/>
      <c r="D19" s="65">
        <v>505370.17239999998</v>
      </c>
      <c r="E19" s="65">
        <v>750709</v>
      </c>
      <c r="F19" s="66">
        <v>67.319050710728106</v>
      </c>
      <c r="G19" s="65">
        <v>402880.34830000001</v>
      </c>
      <c r="H19" s="66">
        <v>25.439271121678601</v>
      </c>
      <c r="I19" s="65">
        <v>62020.8678</v>
      </c>
      <c r="J19" s="66">
        <v>12.2723641376505</v>
      </c>
      <c r="K19" s="65">
        <v>64064.916499999999</v>
      </c>
      <c r="L19" s="66">
        <v>15.9017228738829</v>
      </c>
      <c r="M19" s="66">
        <v>-3.1905898136931003E-2</v>
      </c>
      <c r="N19" s="65">
        <v>4980165.6475</v>
      </c>
      <c r="O19" s="65">
        <v>214084574.96830001</v>
      </c>
      <c r="P19" s="65">
        <v>12306</v>
      </c>
      <c r="Q19" s="65">
        <v>11325</v>
      </c>
      <c r="R19" s="66">
        <v>8.6622516556291504</v>
      </c>
      <c r="S19" s="65">
        <v>41.066973216317201</v>
      </c>
      <c r="T19" s="65">
        <v>43.940346604856501</v>
      </c>
      <c r="U19" s="67">
        <v>-6.9967985548971203</v>
      </c>
    </row>
    <row r="20" spans="1:21" ht="12" thickBot="1">
      <c r="A20" s="42"/>
      <c r="B20" s="44" t="s">
        <v>18</v>
      </c>
      <c r="C20" s="51"/>
      <c r="D20" s="65">
        <v>868435.7121</v>
      </c>
      <c r="E20" s="65">
        <v>999268</v>
      </c>
      <c r="F20" s="66">
        <v>86.907187271082407</v>
      </c>
      <c r="G20" s="65">
        <v>613469.9719</v>
      </c>
      <c r="H20" s="66">
        <v>41.561242094757503</v>
      </c>
      <c r="I20" s="65">
        <v>17181.688699999999</v>
      </c>
      <c r="J20" s="66">
        <v>1.9784640890057701</v>
      </c>
      <c r="K20" s="65">
        <v>33351.727099999996</v>
      </c>
      <c r="L20" s="66">
        <v>5.4365704317531902</v>
      </c>
      <c r="M20" s="66">
        <v>-0.48483361450867701</v>
      </c>
      <c r="N20" s="65">
        <v>8147492.5974000003</v>
      </c>
      <c r="O20" s="65">
        <v>325356172.47070003</v>
      </c>
      <c r="P20" s="65">
        <v>34414</v>
      </c>
      <c r="Q20" s="65">
        <v>35912</v>
      </c>
      <c r="R20" s="66">
        <v>-4.1713076408999799</v>
      </c>
      <c r="S20" s="65">
        <v>25.234954149474099</v>
      </c>
      <c r="T20" s="65">
        <v>27.187833604366201</v>
      </c>
      <c r="U20" s="67">
        <v>-7.7387874110041901</v>
      </c>
    </row>
    <row r="21" spans="1:21" ht="12" thickBot="1">
      <c r="A21" s="42"/>
      <c r="B21" s="44" t="s">
        <v>19</v>
      </c>
      <c r="C21" s="51"/>
      <c r="D21" s="65">
        <v>310888.29950000002</v>
      </c>
      <c r="E21" s="65">
        <v>401261</v>
      </c>
      <c r="F21" s="66">
        <v>77.477826028445307</v>
      </c>
      <c r="G21" s="65">
        <v>260477.9829</v>
      </c>
      <c r="H21" s="66">
        <v>19.353004825499202</v>
      </c>
      <c r="I21" s="65">
        <v>37404.801399999997</v>
      </c>
      <c r="J21" s="66">
        <v>12.031588663889201</v>
      </c>
      <c r="K21" s="65">
        <v>39190.856599999999</v>
      </c>
      <c r="L21" s="66">
        <v>15.045746348184</v>
      </c>
      <c r="M21" s="66">
        <v>-4.5573262616567002E-2</v>
      </c>
      <c r="N21" s="65">
        <v>2723214.1066000001</v>
      </c>
      <c r="O21" s="65">
        <v>123600907.07969999</v>
      </c>
      <c r="P21" s="65">
        <v>29884</v>
      </c>
      <c r="Q21" s="65">
        <v>28588</v>
      </c>
      <c r="R21" s="66">
        <v>4.5333706450258804</v>
      </c>
      <c r="S21" s="65">
        <v>10.403168903092</v>
      </c>
      <c r="T21" s="65">
        <v>10.439711809150699</v>
      </c>
      <c r="U21" s="67">
        <v>-0.35126706486402498</v>
      </c>
    </row>
    <row r="22" spans="1:21" ht="12" thickBot="1">
      <c r="A22" s="42"/>
      <c r="B22" s="44" t="s">
        <v>20</v>
      </c>
      <c r="C22" s="51"/>
      <c r="D22" s="65">
        <v>992664.99659999995</v>
      </c>
      <c r="E22" s="65">
        <v>1256262</v>
      </c>
      <c r="F22" s="66">
        <v>79.017354389450603</v>
      </c>
      <c r="G22" s="65">
        <v>555611.95759999997</v>
      </c>
      <c r="H22" s="66">
        <v>78.661561008851805</v>
      </c>
      <c r="I22" s="65">
        <v>121824.28720000001</v>
      </c>
      <c r="J22" s="66">
        <v>12.2724471616571</v>
      </c>
      <c r="K22" s="65">
        <v>87157.271500000003</v>
      </c>
      <c r="L22" s="66">
        <v>15.686716296834399</v>
      </c>
      <c r="M22" s="66">
        <v>0.39775242046213</v>
      </c>
      <c r="N22" s="65">
        <v>7845271.9194999998</v>
      </c>
      <c r="O22" s="65">
        <v>353545388.51190001</v>
      </c>
      <c r="P22" s="65">
        <v>65202</v>
      </c>
      <c r="Q22" s="65">
        <v>57127</v>
      </c>
      <c r="R22" s="66">
        <v>14.1351725103716</v>
      </c>
      <c r="S22" s="65">
        <v>15.224456252875701</v>
      </c>
      <c r="T22" s="65">
        <v>15.4290951756612</v>
      </c>
      <c r="U22" s="67">
        <v>-1.3441460199730599</v>
      </c>
    </row>
    <row r="23" spans="1:21" ht="12" thickBot="1">
      <c r="A23" s="42"/>
      <c r="B23" s="44" t="s">
        <v>21</v>
      </c>
      <c r="C23" s="51"/>
      <c r="D23" s="65">
        <v>2300435.5019</v>
      </c>
      <c r="E23" s="65">
        <v>2576071</v>
      </c>
      <c r="F23" s="66">
        <v>89.3001591144033</v>
      </c>
      <c r="G23" s="65">
        <v>1550101.5220000001</v>
      </c>
      <c r="H23" s="66">
        <v>48.405473399696497</v>
      </c>
      <c r="I23" s="65">
        <v>125118.8121</v>
      </c>
      <c r="J23" s="66">
        <v>5.4389185002865998</v>
      </c>
      <c r="K23" s="65">
        <v>221428.4308</v>
      </c>
      <c r="L23" s="66">
        <v>14.284769588143099</v>
      </c>
      <c r="M23" s="66">
        <v>-0.43494694133017398</v>
      </c>
      <c r="N23" s="65">
        <v>19209204.375399999</v>
      </c>
      <c r="O23" s="65">
        <v>787325270.15789998</v>
      </c>
      <c r="P23" s="65">
        <v>78666</v>
      </c>
      <c r="Q23" s="65">
        <v>75247</v>
      </c>
      <c r="R23" s="66">
        <v>4.5437027389796398</v>
      </c>
      <c r="S23" s="65">
        <v>29.243071999339001</v>
      </c>
      <c r="T23" s="65">
        <v>28.924390184326299</v>
      </c>
      <c r="U23" s="67">
        <v>1.0897685955151799</v>
      </c>
    </row>
    <row r="24" spans="1:21" ht="12" thickBot="1">
      <c r="A24" s="42"/>
      <c r="B24" s="44" t="s">
        <v>22</v>
      </c>
      <c r="C24" s="51"/>
      <c r="D24" s="65">
        <v>269091.42930000002</v>
      </c>
      <c r="E24" s="65">
        <v>407258</v>
      </c>
      <c r="F24" s="66">
        <v>66.073945582407205</v>
      </c>
      <c r="G24" s="65">
        <v>236207.16140000001</v>
      </c>
      <c r="H24" s="66">
        <v>13.921791238290499</v>
      </c>
      <c r="I24" s="65">
        <v>33390.004699999998</v>
      </c>
      <c r="J24" s="66">
        <v>12.4084237044855</v>
      </c>
      <c r="K24" s="65">
        <v>41729.908000000003</v>
      </c>
      <c r="L24" s="66">
        <v>17.666656570726602</v>
      </c>
      <c r="M24" s="66">
        <v>-0.199854341878731</v>
      </c>
      <c r="N24" s="65">
        <v>2277296.9098999999</v>
      </c>
      <c r="O24" s="65">
        <v>95880511.005199999</v>
      </c>
      <c r="P24" s="65">
        <v>30326</v>
      </c>
      <c r="Q24" s="65">
        <v>29118</v>
      </c>
      <c r="R24" s="66">
        <v>4.1486365821828501</v>
      </c>
      <c r="S24" s="65">
        <v>8.8732912121611793</v>
      </c>
      <c r="T24" s="65">
        <v>8.9261831616182405</v>
      </c>
      <c r="U24" s="67">
        <v>-0.59608039669171198</v>
      </c>
    </row>
    <row r="25" spans="1:21" ht="12" thickBot="1">
      <c r="A25" s="42"/>
      <c r="B25" s="44" t="s">
        <v>23</v>
      </c>
      <c r="C25" s="51"/>
      <c r="D25" s="65">
        <v>274453.62939999998</v>
      </c>
      <c r="E25" s="65">
        <v>386388</v>
      </c>
      <c r="F25" s="66">
        <v>71.030577916498501</v>
      </c>
      <c r="G25" s="65">
        <v>207010.36610000001</v>
      </c>
      <c r="H25" s="66">
        <v>32.5796551016292</v>
      </c>
      <c r="I25" s="65">
        <v>18340.200199999999</v>
      </c>
      <c r="J25" s="66">
        <v>6.6824403962500503</v>
      </c>
      <c r="K25" s="65">
        <v>24052.423500000001</v>
      </c>
      <c r="L25" s="66">
        <v>11.6189464098532</v>
      </c>
      <c r="M25" s="66">
        <v>-0.237490550588385</v>
      </c>
      <c r="N25" s="65">
        <v>2166834.3709999998</v>
      </c>
      <c r="O25" s="65">
        <v>80671614.187999994</v>
      </c>
      <c r="P25" s="65">
        <v>18599</v>
      </c>
      <c r="Q25" s="65">
        <v>17207</v>
      </c>
      <c r="R25" s="66">
        <v>8.0897309234613903</v>
      </c>
      <c r="S25" s="65">
        <v>14.7563648260659</v>
      </c>
      <c r="T25" s="65">
        <v>14.1891380833382</v>
      </c>
      <c r="U25" s="67">
        <v>3.8439463202060602</v>
      </c>
    </row>
    <row r="26" spans="1:21" ht="12" thickBot="1">
      <c r="A26" s="42"/>
      <c r="B26" s="44" t="s">
        <v>24</v>
      </c>
      <c r="C26" s="51"/>
      <c r="D26" s="65">
        <v>475364.6557</v>
      </c>
      <c r="E26" s="65">
        <v>603518</v>
      </c>
      <c r="F26" s="66">
        <v>78.765613569106506</v>
      </c>
      <c r="G26" s="65">
        <v>457089.80729999999</v>
      </c>
      <c r="H26" s="66">
        <v>3.9980870516340001</v>
      </c>
      <c r="I26" s="65">
        <v>90744.605599999995</v>
      </c>
      <c r="J26" s="66">
        <v>19.089472578976999</v>
      </c>
      <c r="K26" s="65">
        <v>75761.925099999993</v>
      </c>
      <c r="L26" s="66">
        <v>16.574844568843201</v>
      </c>
      <c r="M26" s="66">
        <v>0.197760028935696</v>
      </c>
      <c r="N26" s="65">
        <v>3680571.7965000002</v>
      </c>
      <c r="O26" s="65">
        <v>171727491.86469999</v>
      </c>
      <c r="P26" s="65">
        <v>38927</v>
      </c>
      <c r="Q26" s="65">
        <v>36780</v>
      </c>
      <c r="R26" s="66">
        <v>5.8374116367591</v>
      </c>
      <c r="S26" s="65">
        <v>12.211695113931199</v>
      </c>
      <c r="T26" s="65">
        <v>11.4206139804241</v>
      </c>
      <c r="U26" s="67">
        <v>6.4780616132856998</v>
      </c>
    </row>
    <row r="27" spans="1:21" ht="12" thickBot="1">
      <c r="A27" s="42"/>
      <c r="B27" s="44" t="s">
        <v>25</v>
      </c>
      <c r="C27" s="51"/>
      <c r="D27" s="65">
        <v>223382.14379999999</v>
      </c>
      <c r="E27" s="65">
        <v>287867</v>
      </c>
      <c r="F27" s="66">
        <v>77.5990800612783</v>
      </c>
      <c r="G27" s="65">
        <v>200328.0637</v>
      </c>
      <c r="H27" s="66">
        <v>11.5081629973345</v>
      </c>
      <c r="I27" s="65">
        <v>65156.416400000002</v>
      </c>
      <c r="J27" s="66">
        <v>29.1681399827268</v>
      </c>
      <c r="K27" s="65">
        <v>59649.7552</v>
      </c>
      <c r="L27" s="66">
        <v>29.776035418246799</v>
      </c>
      <c r="M27" s="66">
        <v>9.2316576682279994E-2</v>
      </c>
      <c r="N27" s="65">
        <v>1937705.9362000001</v>
      </c>
      <c r="O27" s="65">
        <v>80534849.190500006</v>
      </c>
      <c r="P27" s="65">
        <v>34779</v>
      </c>
      <c r="Q27" s="65">
        <v>32884</v>
      </c>
      <c r="R27" s="66">
        <v>5.7626809390585203</v>
      </c>
      <c r="S27" s="65">
        <v>6.4229030104373299</v>
      </c>
      <c r="T27" s="65">
        <v>6.4574834205084501</v>
      </c>
      <c r="U27" s="67">
        <v>-0.53839221945166105</v>
      </c>
    </row>
    <row r="28" spans="1:21" ht="12" thickBot="1">
      <c r="A28" s="42"/>
      <c r="B28" s="44" t="s">
        <v>26</v>
      </c>
      <c r="C28" s="51"/>
      <c r="D28" s="65">
        <v>915577.80339999998</v>
      </c>
      <c r="E28" s="65">
        <v>1044930</v>
      </c>
      <c r="F28" s="66">
        <v>87.620970151110598</v>
      </c>
      <c r="G28" s="65">
        <v>837461.62479999999</v>
      </c>
      <c r="H28" s="66">
        <v>9.32773231473805</v>
      </c>
      <c r="I28" s="65">
        <v>45049.625800000002</v>
      </c>
      <c r="J28" s="66">
        <v>4.92034927372727</v>
      </c>
      <c r="K28" s="65">
        <v>66790.042600000001</v>
      </c>
      <c r="L28" s="66">
        <v>7.9752958968060899</v>
      </c>
      <c r="M28" s="66">
        <v>-0.32550386185859398</v>
      </c>
      <c r="N28" s="65">
        <v>7383980.8427999998</v>
      </c>
      <c r="O28" s="65">
        <v>279684605.80580002</v>
      </c>
      <c r="P28" s="65">
        <v>45667</v>
      </c>
      <c r="Q28" s="65">
        <v>44921</v>
      </c>
      <c r="R28" s="66">
        <v>1.6606932169809201</v>
      </c>
      <c r="S28" s="65">
        <v>20.049002636477098</v>
      </c>
      <c r="T28" s="65">
        <v>19.7277562587654</v>
      </c>
      <c r="U28" s="67">
        <v>1.6023060275688801</v>
      </c>
    </row>
    <row r="29" spans="1:21" ht="12" thickBot="1">
      <c r="A29" s="42"/>
      <c r="B29" s="44" t="s">
        <v>27</v>
      </c>
      <c r="C29" s="51"/>
      <c r="D29" s="65">
        <v>529944.25360000005</v>
      </c>
      <c r="E29" s="65">
        <v>740094</v>
      </c>
      <c r="F29" s="66">
        <v>71.604992554999797</v>
      </c>
      <c r="G29" s="65">
        <v>447890.97080000001</v>
      </c>
      <c r="H29" s="66">
        <v>18.319923407574102</v>
      </c>
      <c r="I29" s="65">
        <v>63360.337</v>
      </c>
      <c r="J29" s="66">
        <v>11.9560381246863</v>
      </c>
      <c r="K29" s="65">
        <v>97212.396299999993</v>
      </c>
      <c r="L29" s="66">
        <v>21.704477794308801</v>
      </c>
      <c r="M29" s="66">
        <v>-0.34822780415299798</v>
      </c>
      <c r="N29" s="65">
        <v>4410534.6830000002</v>
      </c>
      <c r="O29" s="65">
        <v>197005181.54390001</v>
      </c>
      <c r="P29" s="65">
        <v>84639</v>
      </c>
      <c r="Q29" s="65">
        <v>81897</v>
      </c>
      <c r="R29" s="66">
        <v>3.3481079893036299</v>
      </c>
      <c r="S29" s="65">
        <v>6.2612300901475697</v>
      </c>
      <c r="T29" s="65">
        <v>6.2136681184903004</v>
      </c>
      <c r="U29" s="67">
        <v>0.75962663841583</v>
      </c>
    </row>
    <row r="30" spans="1:21" ht="12" thickBot="1">
      <c r="A30" s="42"/>
      <c r="B30" s="44" t="s">
        <v>28</v>
      </c>
      <c r="C30" s="51"/>
      <c r="D30" s="65">
        <v>832459.31480000005</v>
      </c>
      <c r="E30" s="65">
        <v>1264181</v>
      </c>
      <c r="F30" s="66">
        <v>65.849693580270596</v>
      </c>
      <c r="G30" s="65">
        <v>593428.69339999999</v>
      </c>
      <c r="H30" s="66">
        <v>40.279586083122197</v>
      </c>
      <c r="I30" s="65">
        <v>127558.6626</v>
      </c>
      <c r="J30" s="66">
        <v>15.323110731321</v>
      </c>
      <c r="K30" s="65">
        <v>113845.5128</v>
      </c>
      <c r="L30" s="66">
        <v>19.1843626818467</v>
      </c>
      <c r="M30" s="66">
        <v>0.12045402109164199</v>
      </c>
      <c r="N30" s="65">
        <v>7188632.6847999999</v>
      </c>
      <c r="O30" s="65">
        <v>358803433.37949997</v>
      </c>
      <c r="P30" s="65">
        <v>67261</v>
      </c>
      <c r="Q30" s="65">
        <v>60114</v>
      </c>
      <c r="R30" s="66">
        <v>11.889077419569499</v>
      </c>
      <c r="S30" s="65">
        <v>12.3765527541963</v>
      </c>
      <c r="T30" s="65">
        <v>12.4563474415278</v>
      </c>
      <c r="U30" s="67">
        <v>-0.64472465731111495</v>
      </c>
    </row>
    <row r="31" spans="1:21" ht="12" thickBot="1">
      <c r="A31" s="42"/>
      <c r="B31" s="44" t="s">
        <v>29</v>
      </c>
      <c r="C31" s="51"/>
      <c r="D31" s="65">
        <v>1482609.1061</v>
      </c>
      <c r="E31" s="65">
        <v>1336590</v>
      </c>
      <c r="F31" s="66">
        <v>110.924749257439</v>
      </c>
      <c r="G31" s="65">
        <v>578050.21160000004</v>
      </c>
      <c r="H31" s="66">
        <v>156.48448462569499</v>
      </c>
      <c r="I31" s="65">
        <v>-16438.521100000002</v>
      </c>
      <c r="J31" s="66">
        <v>-1.1087562481820601</v>
      </c>
      <c r="K31" s="65">
        <v>38351.274299999997</v>
      </c>
      <c r="L31" s="66">
        <v>6.6345922084945803</v>
      </c>
      <c r="M31" s="66">
        <v>-1.42863037539277</v>
      </c>
      <c r="N31" s="65">
        <v>9060156.6763000004</v>
      </c>
      <c r="O31" s="65">
        <v>299126709.07690001</v>
      </c>
      <c r="P31" s="65">
        <v>46233</v>
      </c>
      <c r="Q31" s="65">
        <v>48314</v>
      </c>
      <c r="R31" s="66">
        <v>-4.3072401374342899</v>
      </c>
      <c r="S31" s="65">
        <v>32.068200335258403</v>
      </c>
      <c r="T31" s="65">
        <v>32.607274301444697</v>
      </c>
      <c r="U31" s="67">
        <v>-1.6810234455023301</v>
      </c>
    </row>
    <row r="32" spans="1:21" ht="12" thickBot="1">
      <c r="A32" s="42"/>
      <c r="B32" s="44" t="s">
        <v>30</v>
      </c>
      <c r="C32" s="51"/>
      <c r="D32" s="65">
        <v>118574.4339</v>
      </c>
      <c r="E32" s="65">
        <v>136997</v>
      </c>
      <c r="F32" s="66">
        <v>86.552576990736995</v>
      </c>
      <c r="G32" s="65">
        <v>106628.0257</v>
      </c>
      <c r="H32" s="66">
        <v>11.203816371515201</v>
      </c>
      <c r="I32" s="65">
        <v>30774.032899999998</v>
      </c>
      <c r="J32" s="66">
        <v>25.953345833346599</v>
      </c>
      <c r="K32" s="65">
        <v>251953.21470000001</v>
      </c>
      <c r="L32" s="66">
        <v>236.29173760459099</v>
      </c>
      <c r="M32" s="66">
        <v>-0.87785814546306695</v>
      </c>
      <c r="N32" s="65">
        <v>1016286.6363</v>
      </c>
      <c r="O32" s="65">
        <v>44393652.459399998</v>
      </c>
      <c r="P32" s="65">
        <v>26217</v>
      </c>
      <c r="Q32" s="65">
        <v>25817</v>
      </c>
      <c r="R32" s="66">
        <v>1.5493666963628501</v>
      </c>
      <c r="S32" s="65">
        <v>4.5228071060762103</v>
      </c>
      <c r="T32" s="65">
        <v>4.4302546732773003</v>
      </c>
      <c r="U32" s="67">
        <v>2.0463493274911499</v>
      </c>
    </row>
    <row r="33" spans="1:21" ht="12" thickBot="1">
      <c r="A33" s="42"/>
      <c r="B33" s="44" t="s">
        <v>31</v>
      </c>
      <c r="C33" s="51"/>
      <c r="D33" s="65">
        <v>17.436</v>
      </c>
      <c r="E33" s="68"/>
      <c r="F33" s="68"/>
      <c r="G33" s="65">
        <v>144.25399999999999</v>
      </c>
      <c r="H33" s="66">
        <v>-87.912986814923698</v>
      </c>
      <c r="I33" s="65">
        <v>3.7178</v>
      </c>
      <c r="J33" s="66">
        <v>21.322551043817398</v>
      </c>
      <c r="K33" s="65">
        <v>28.015899999999998</v>
      </c>
      <c r="L33" s="66">
        <v>19.4212292206802</v>
      </c>
      <c r="M33" s="66">
        <v>-0.86729678503992402</v>
      </c>
      <c r="N33" s="65">
        <v>287.57650000000001</v>
      </c>
      <c r="O33" s="65">
        <v>29580.800899999998</v>
      </c>
      <c r="P33" s="65">
        <v>4</v>
      </c>
      <c r="Q33" s="65">
        <v>8</v>
      </c>
      <c r="R33" s="66">
        <v>-50</v>
      </c>
      <c r="S33" s="65">
        <v>4.359</v>
      </c>
      <c r="T33" s="65">
        <v>5.3525749999999999</v>
      </c>
      <c r="U33" s="67">
        <v>-22.793645331497999</v>
      </c>
    </row>
    <row r="34" spans="1:21" ht="12" thickBot="1">
      <c r="A34" s="42"/>
      <c r="B34" s="44" t="s">
        <v>36</v>
      </c>
      <c r="C34" s="51"/>
      <c r="D34" s="68"/>
      <c r="E34" s="68"/>
      <c r="F34" s="68"/>
      <c r="G34" s="68"/>
      <c r="H34" s="68"/>
      <c r="I34" s="68"/>
      <c r="J34" s="68"/>
      <c r="K34" s="68"/>
      <c r="L34" s="68"/>
      <c r="M34" s="68"/>
      <c r="N34" s="68"/>
      <c r="O34" s="65">
        <v>25.9</v>
      </c>
      <c r="P34" s="68"/>
      <c r="Q34" s="68"/>
      <c r="R34" s="68"/>
      <c r="S34" s="68"/>
      <c r="T34" s="68"/>
      <c r="U34" s="69"/>
    </row>
    <row r="35" spans="1:21" ht="12" thickBot="1">
      <c r="A35" s="42"/>
      <c r="B35" s="44" t="s">
        <v>32</v>
      </c>
      <c r="C35" s="51"/>
      <c r="D35" s="65">
        <v>178412.7401</v>
      </c>
      <c r="E35" s="65">
        <v>228662</v>
      </c>
      <c r="F35" s="66">
        <v>78.024656523602502</v>
      </c>
      <c r="G35" s="65">
        <v>143722.0496</v>
      </c>
      <c r="H35" s="66">
        <v>24.137347467942</v>
      </c>
      <c r="I35" s="65">
        <v>23876.3462</v>
      </c>
      <c r="J35" s="66">
        <v>13.3826464335548</v>
      </c>
      <c r="K35" s="65">
        <v>27931.473000000002</v>
      </c>
      <c r="L35" s="66">
        <v>19.434368684372</v>
      </c>
      <c r="M35" s="66">
        <v>-0.145181272752783</v>
      </c>
      <c r="N35" s="65">
        <v>1514057.2768999999</v>
      </c>
      <c r="O35" s="65">
        <v>47703819.323799998</v>
      </c>
      <c r="P35" s="65">
        <v>12443</v>
      </c>
      <c r="Q35" s="65">
        <v>12342</v>
      </c>
      <c r="R35" s="66">
        <v>0.81834386647221502</v>
      </c>
      <c r="S35" s="65">
        <v>14.338402322591</v>
      </c>
      <c r="T35" s="65">
        <v>14.001347407227399</v>
      </c>
      <c r="U35" s="67">
        <v>2.35071458995548</v>
      </c>
    </row>
    <row r="36" spans="1:21" ht="12" thickBot="1">
      <c r="A36" s="42"/>
      <c r="B36" s="44" t="s">
        <v>37</v>
      </c>
      <c r="C36" s="51"/>
      <c r="D36" s="68"/>
      <c r="E36" s="65">
        <v>650642</v>
      </c>
      <c r="F36" s="68"/>
      <c r="G36" s="65">
        <v>18213.52</v>
      </c>
      <c r="H36" s="68"/>
      <c r="I36" s="68"/>
      <c r="J36" s="68"/>
      <c r="K36" s="65">
        <v>750.22220000000004</v>
      </c>
      <c r="L36" s="66">
        <v>4.1190401416090898</v>
      </c>
      <c r="M36" s="68"/>
      <c r="N36" s="68"/>
      <c r="O36" s="68"/>
      <c r="P36" s="68"/>
      <c r="Q36" s="68"/>
      <c r="R36" s="68"/>
      <c r="S36" s="68"/>
      <c r="T36" s="68"/>
      <c r="U36" s="69"/>
    </row>
    <row r="37" spans="1:21" ht="12" thickBot="1">
      <c r="A37" s="42"/>
      <c r="B37" s="44" t="s">
        <v>38</v>
      </c>
      <c r="C37" s="51"/>
      <c r="D37" s="68"/>
      <c r="E37" s="65">
        <v>213934</v>
      </c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9"/>
    </row>
    <row r="38" spans="1:21" ht="12" thickBot="1">
      <c r="A38" s="42"/>
      <c r="B38" s="44" t="s">
        <v>39</v>
      </c>
      <c r="C38" s="51"/>
      <c r="D38" s="68"/>
      <c r="E38" s="65">
        <v>235215</v>
      </c>
      <c r="F38" s="68"/>
      <c r="G38" s="68"/>
      <c r="H38" s="68"/>
      <c r="I38" s="68"/>
      <c r="J38" s="68"/>
      <c r="K38" s="68"/>
      <c r="L38" s="68"/>
      <c r="M38" s="68"/>
      <c r="N38" s="68"/>
      <c r="O38" s="68"/>
      <c r="P38" s="68"/>
      <c r="Q38" s="68"/>
      <c r="R38" s="68"/>
      <c r="S38" s="68"/>
      <c r="T38" s="68"/>
      <c r="U38" s="69"/>
    </row>
    <row r="39" spans="1:21" ht="12" customHeight="1" thickBot="1">
      <c r="A39" s="42"/>
      <c r="B39" s="44" t="s">
        <v>33</v>
      </c>
      <c r="C39" s="51"/>
      <c r="D39" s="65">
        <v>219410.291</v>
      </c>
      <c r="E39" s="65">
        <v>425379</v>
      </c>
      <c r="F39" s="66">
        <v>51.579953641341</v>
      </c>
      <c r="G39" s="65">
        <v>241068.52830000001</v>
      </c>
      <c r="H39" s="66">
        <v>-8.9842657823202892</v>
      </c>
      <c r="I39" s="65">
        <v>11540.5705</v>
      </c>
      <c r="J39" s="66">
        <v>5.2598127678523499</v>
      </c>
      <c r="K39" s="65">
        <v>12128.999100000001</v>
      </c>
      <c r="L39" s="66">
        <v>5.0313490464860502</v>
      </c>
      <c r="M39" s="66">
        <v>-4.8514192733347998E-2</v>
      </c>
      <c r="N39" s="65">
        <v>1981674.4776999999</v>
      </c>
      <c r="O39" s="65">
        <v>114703972.5513</v>
      </c>
      <c r="P39" s="65">
        <v>411</v>
      </c>
      <c r="Q39" s="65">
        <v>341</v>
      </c>
      <c r="R39" s="66">
        <v>20.527859237536699</v>
      </c>
      <c r="S39" s="65">
        <v>533.84499026764001</v>
      </c>
      <c r="T39" s="65">
        <v>565.99744398826999</v>
      </c>
      <c r="U39" s="67">
        <v>-6.0228070520078196</v>
      </c>
    </row>
    <row r="40" spans="1:21" ht="12" thickBot="1">
      <c r="A40" s="42"/>
      <c r="B40" s="44" t="s">
        <v>34</v>
      </c>
      <c r="C40" s="51"/>
      <c r="D40" s="65">
        <v>543870.79920000001</v>
      </c>
      <c r="E40" s="65">
        <v>534531</v>
      </c>
      <c r="F40" s="66">
        <v>101.747288595049</v>
      </c>
      <c r="G40" s="65">
        <v>356681.71</v>
      </c>
      <c r="H40" s="66">
        <v>52.480708696837901</v>
      </c>
      <c r="I40" s="65">
        <v>35060.167099999999</v>
      </c>
      <c r="J40" s="66">
        <v>6.4464146910573801</v>
      </c>
      <c r="K40" s="65">
        <v>36167.148300000001</v>
      </c>
      <c r="L40" s="66">
        <v>10.1398942771694</v>
      </c>
      <c r="M40" s="66">
        <v>-3.0607367515343001E-2</v>
      </c>
      <c r="N40" s="65">
        <v>3438591.8533000001</v>
      </c>
      <c r="O40" s="65">
        <v>154866198.80230001</v>
      </c>
      <c r="P40" s="65">
        <v>2512</v>
      </c>
      <c r="Q40" s="65">
        <v>1939</v>
      </c>
      <c r="R40" s="66">
        <v>29.551315110881902</v>
      </c>
      <c r="S40" s="65">
        <v>216.50907611464999</v>
      </c>
      <c r="T40" s="65">
        <v>184.302553068592</v>
      </c>
      <c r="U40" s="67">
        <v>14.875368563765401</v>
      </c>
    </row>
    <row r="41" spans="1:21" ht="12" thickBot="1">
      <c r="A41" s="42"/>
      <c r="B41" s="44" t="s">
        <v>40</v>
      </c>
      <c r="C41" s="51"/>
      <c r="D41" s="68"/>
      <c r="E41" s="65">
        <v>267643</v>
      </c>
      <c r="F41" s="68"/>
      <c r="G41" s="68"/>
      <c r="H41" s="68"/>
      <c r="I41" s="68"/>
      <c r="J41" s="68"/>
      <c r="K41" s="68"/>
      <c r="L41" s="68"/>
      <c r="M41" s="68"/>
      <c r="N41" s="68"/>
      <c r="O41" s="68"/>
      <c r="P41" s="68"/>
      <c r="Q41" s="68"/>
      <c r="R41" s="68"/>
      <c r="S41" s="68"/>
      <c r="T41" s="68"/>
      <c r="U41" s="69"/>
    </row>
    <row r="42" spans="1:21" ht="12" thickBot="1">
      <c r="A42" s="42"/>
      <c r="B42" s="44" t="s">
        <v>41</v>
      </c>
      <c r="C42" s="51"/>
      <c r="D42" s="68"/>
      <c r="E42" s="65">
        <v>82490</v>
      </c>
      <c r="F42" s="68"/>
      <c r="G42" s="68"/>
      <c r="H42" s="68"/>
      <c r="I42" s="68"/>
      <c r="J42" s="68"/>
      <c r="K42" s="68"/>
      <c r="L42" s="68"/>
      <c r="M42" s="68"/>
      <c r="N42" s="68"/>
      <c r="O42" s="68"/>
      <c r="P42" s="68"/>
      <c r="Q42" s="68"/>
      <c r="R42" s="68"/>
      <c r="S42" s="68"/>
      <c r="T42" s="68"/>
      <c r="U42" s="69"/>
    </row>
    <row r="43" spans="1:21" ht="12" thickBot="1">
      <c r="A43" s="43"/>
      <c r="B43" s="44" t="s">
        <v>35</v>
      </c>
      <c r="C43" s="51"/>
      <c r="D43" s="70">
        <v>24562.529699999999</v>
      </c>
      <c r="E43" s="71"/>
      <c r="F43" s="71"/>
      <c r="G43" s="70">
        <v>64655.55</v>
      </c>
      <c r="H43" s="72">
        <v>-62.0101759245726</v>
      </c>
      <c r="I43" s="70">
        <v>2446.2332999999999</v>
      </c>
      <c r="J43" s="72">
        <v>9.9592074997063502</v>
      </c>
      <c r="K43" s="70">
        <v>6931.8552</v>
      </c>
      <c r="L43" s="72">
        <v>10.7212067641525</v>
      </c>
      <c r="M43" s="72">
        <v>-0.64710265442359505</v>
      </c>
      <c r="N43" s="70">
        <v>235523.5526</v>
      </c>
      <c r="O43" s="70">
        <v>15360964.252499999</v>
      </c>
      <c r="P43" s="70">
        <v>40</v>
      </c>
      <c r="Q43" s="70">
        <v>48</v>
      </c>
      <c r="R43" s="72">
        <v>-16.6666666666667</v>
      </c>
      <c r="S43" s="70">
        <v>614.0632425</v>
      </c>
      <c r="T43" s="70">
        <v>420.05774374999999</v>
      </c>
      <c r="U43" s="73">
        <v>31.593732586916701</v>
      </c>
    </row>
  </sheetData>
  <mergeCells count="41">
    <mergeCell ref="A1:U4"/>
    <mergeCell ref="W1:W4"/>
    <mergeCell ref="B6:C6"/>
    <mergeCell ref="A7:C7"/>
    <mergeCell ref="A8:A43"/>
    <mergeCell ref="B8:C8"/>
    <mergeCell ref="B9:C9"/>
    <mergeCell ref="B10:C10"/>
    <mergeCell ref="B11:C11"/>
    <mergeCell ref="B12:C12"/>
    <mergeCell ref="B24:C24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36:C36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43:C43"/>
    <mergeCell ref="B37:C37"/>
    <mergeCell ref="B38:C38"/>
    <mergeCell ref="B39:C39"/>
    <mergeCell ref="B40:C40"/>
    <mergeCell ref="B41:C41"/>
    <mergeCell ref="B42:C42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H31"/>
  <sheetViews>
    <sheetView workbookViewId="0">
      <selection sqref="A1:H31"/>
    </sheetView>
  </sheetViews>
  <sheetFormatPr defaultRowHeight="13.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>
      <c r="A1" s="30" t="s">
        <v>64</v>
      </c>
      <c r="B1" s="31" t="s">
        <v>65</v>
      </c>
      <c r="C1" s="30" t="s">
        <v>66</v>
      </c>
      <c r="D1" s="30" t="s">
        <v>67</v>
      </c>
      <c r="E1" s="30" t="s">
        <v>68</v>
      </c>
      <c r="F1" s="30" t="s">
        <v>69</v>
      </c>
      <c r="G1" s="30" t="s">
        <v>68</v>
      </c>
      <c r="H1" s="30" t="s">
        <v>70</v>
      </c>
    </row>
    <row r="2" spans="1:8" ht="14.25">
      <c r="A2" s="32">
        <v>1</v>
      </c>
      <c r="B2" s="33">
        <v>12</v>
      </c>
      <c r="C2" s="32">
        <v>43629</v>
      </c>
      <c r="D2" s="32">
        <v>491903.17678119702</v>
      </c>
      <c r="E2" s="32">
        <v>426094.95322478598</v>
      </c>
      <c r="F2" s="32">
        <v>65808.223556410303</v>
      </c>
      <c r="G2" s="32">
        <v>426094.95322478598</v>
      </c>
      <c r="H2" s="32">
        <v>0.13378287976717501</v>
      </c>
    </row>
    <row r="3" spans="1:8" ht="14.25">
      <c r="A3" s="32">
        <v>2</v>
      </c>
      <c r="B3" s="33">
        <v>13</v>
      </c>
      <c r="C3" s="32">
        <v>9600.3700000000008</v>
      </c>
      <c r="D3" s="32">
        <v>79137.146428129505</v>
      </c>
      <c r="E3" s="32">
        <v>62037.692534702401</v>
      </c>
      <c r="F3" s="32">
        <v>17099.4538934271</v>
      </c>
      <c r="G3" s="32">
        <v>62037.692534702401</v>
      </c>
      <c r="H3" s="32">
        <v>0.21607367292370699</v>
      </c>
    </row>
    <row r="4" spans="1:8" ht="14.25">
      <c r="A4" s="32">
        <v>3</v>
      </c>
      <c r="B4" s="33">
        <v>14</v>
      </c>
      <c r="C4" s="32">
        <v>99152</v>
      </c>
      <c r="D4" s="32">
        <v>117024.40964786299</v>
      </c>
      <c r="E4" s="32">
        <v>87077.059145299107</v>
      </c>
      <c r="F4" s="32">
        <v>29947.350502564099</v>
      </c>
      <c r="G4" s="32">
        <v>87077.059145299107</v>
      </c>
      <c r="H4" s="32">
        <v>0.255906870991089</v>
      </c>
    </row>
    <row r="5" spans="1:8" ht="14.25">
      <c r="A5" s="32">
        <v>4</v>
      </c>
      <c r="B5" s="33">
        <v>15</v>
      </c>
      <c r="C5" s="32">
        <v>2430</v>
      </c>
      <c r="D5" s="32">
        <v>34699.049352991497</v>
      </c>
      <c r="E5" s="32">
        <v>26478.292463247901</v>
      </c>
      <c r="F5" s="32">
        <v>8220.7568897435904</v>
      </c>
      <c r="G5" s="32">
        <v>26478.292463247901</v>
      </c>
      <c r="H5" s="32">
        <v>0.23691591104166301</v>
      </c>
    </row>
    <row r="6" spans="1:8" ht="14.25">
      <c r="A6" s="32">
        <v>5</v>
      </c>
      <c r="B6" s="33">
        <v>16</v>
      </c>
      <c r="C6" s="32">
        <v>2230</v>
      </c>
      <c r="D6" s="32">
        <v>201525.91117094</v>
      </c>
      <c r="E6" s="32">
        <v>212348.43465213699</v>
      </c>
      <c r="F6" s="32">
        <v>-10822.5234811966</v>
      </c>
      <c r="G6" s="32">
        <v>212348.43465213699</v>
      </c>
      <c r="H6" s="32">
        <v>-5.3702888220743997E-2</v>
      </c>
    </row>
    <row r="7" spans="1:8" ht="14.25">
      <c r="A7" s="32">
        <v>6</v>
      </c>
      <c r="B7" s="33">
        <v>17</v>
      </c>
      <c r="C7" s="32">
        <v>17761</v>
      </c>
      <c r="D7" s="32">
        <v>275458.41980341898</v>
      </c>
      <c r="E7" s="32">
        <v>232882.73162307701</v>
      </c>
      <c r="F7" s="32">
        <v>42575.688180341902</v>
      </c>
      <c r="G7" s="32">
        <v>232882.73162307701</v>
      </c>
      <c r="H7" s="32">
        <v>0.15456303064079899</v>
      </c>
    </row>
    <row r="8" spans="1:8" ht="14.25">
      <c r="A8" s="32">
        <v>7</v>
      </c>
      <c r="B8" s="33">
        <v>18</v>
      </c>
      <c r="C8" s="32">
        <v>25103</v>
      </c>
      <c r="D8" s="32">
        <v>132859.04975982901</v>
      </c>
      <c r="E8" s="32">
        <v>113480.54929743599</v>
      </c>
      <c r="F8" s="32">
        <v>19378.5004623932</v>
      </c>
      <c r="G8" s="32">
        <v>113480.54929743599</v>
      </c>
      <c r="H8" s="32">
        <v>0.14585758740126401</v>
      </c>
    </row>
    <row r="9" spans="1:8" ht="14.25">
      <c r="A9" s="32">
        <v>8</v>
      </c>
      <c r="B9" s="33">
        <v>19</v>
      </c>
      <c r="C9" s="32">
        <v>10331</v>
      </c>
      <c r="D9" s="32">
        <v>79961.181560683806</v>
      </c>
      <c r="E9" s="32">
        <v>63483.035858974399</v>
      </c>
      <c r="F9" s="32">
        <v>16478.1457017094</v>
      </c>
      <c r="G9" s="32">
        <v>63483.035858974399</v>
      </c>
      <c r="H9" s="32">
        <v>0.20607681602608499</v>
      </c>
    </row>
    <row r="10" spans="1:8" ht="14.25">
      <c r="A10" s="32">
        <v>9</v>
      </c>
      <c r="B10" s="33">
        <v>21</v>
      </c>
      <c r="C10" s="32">
        <v>163300</v>
      </c>
      <c r="D10" s="32">
        <v>676549.2513</v>
      </c>
      <c r="E10" s="32">
        <v>629348.14560000005</v>
      </c>
      <c r="F10" s="32">
        <v>47201.1057</v>
      </c>
      <c r="G10" s="32">
        <v>629348.14560000005</v>
      </c>
      <c r="H10" s="32">
        <v>6.9767434683140006E-2</v>
      </c>
    </row>
    <row r="11" spans="1:8" ht="14.25">
      <c r="A11" s="32">
        <v>10</v>
      </c>
      <c r="B11" s="33">
        <v>22</v>
      </c>
      <c r="C11" s="32">
        <v>25622</v>
      </c>
      <c r="D11" s="32">
        <v>427012.09624957299</v>
      </c>
      <c r="E11" s="32">
        <v>376867.70508546999</v>
      </c>
      <c r="F11" s="32">
        <v>50144.391164102599</v>
      </c>
      <c r="G11" s="32">
        <v>376867.70508546999</v>
      </c>
      <c r="H11" s="32">
        <v>0.11743084471029799</v>
      </c>
    </row>
    <row r="12" spans="1:8" ht="14.25">
      <c r="A12" s="32">
        <v>11</v>
      </c>
      <c r="B12" s="33">
        <v>23</v>
      </c>
      <c r="C12" s="32">
        <v>182615.72500000001</v>
      </c>
      <c r="D12" s="32">
        <v>1483426.8544538501</v>
      </c>
      <c r="E12" s="32">
        <v>1262175.8606076899</v>
      </c>
      <c r="F12" s="32">
        <v>221250.99384615399</v>
      </c>
      <c r="G12" s="32">
        <v>1262175.8606076899</v>
      </c>
      <c r="H12" s="32">
        <v>0.14914856986838901</v>
      </c>
    </row>
    <row r="13" spans="1:8" ht="14.25">
      <c r="A13" s="32">
        <v>12</v>
      </c>
      <c r="B13" s="33">
        <v>24</v>
      </c>
      <c r="C13" s="32">
        <v>21074.042000000001</v>
      </c>
      <c r="D13" s="32">
        <v>505370.160966667</v>
      </c>
      <c r="E13" s="32">
        <v>443349.30394786299</v>
      </c>
      <c r="F13" s="32">
        <v>62020.857018803399</v>
      </c>
      <c r="G13" s="32">
        <v>443349.30394786299</v>
      </c>
      <c r="H13" s="32">
        <v>0.12272362281969799</v>
      </c>
    </row>
    <row r="14" spans="1:8" ht="14.25">
      <c r="A14" s="32">
        <v>13</v>
      </c>
      <c r="B14" s="33">
        <v>25</v>
      </c>
      <c r="C14" s="32">
        <v>68870</v>
      </c>
      <c r="D14" s="32">
        <v>868435.72889999999</v>
      </c>
      <c r="E14" s="32">
        <v>851254.02339999995</v>
      </c>
      <c r="F14" s="32">
        <v>17181.7055</v>
      </c>
      <c r="G14" s="32">
        <v>851254.02339999995</v>
      </c>
      <c r="H14" s="32">
        <v>1.9784659852448899E-2</v>
      </c>
    </row>
    <row r="15" spans="1:8" ht="14.25">
      <c r="A15" s="32">
        <v>14</v>
      </c>
      <c r="B15" s="33">
        <v>26</v>
      </c>
      <c r="C15" s="32">
        <v>65310</v>
      </c>
      <c r="D15" s="32">
        <v>310888.10699476599</v>
      </c>
      <c r="E15" s="32">
        <v>273483.49809607398</v>
      </c>
      <c r="F15" s="32">
        <v>37404.608898691498</v>
      </c>
      <c r="G15" s="32">
        <v>273483.49809607398</v>
      </c>
      <c r="H15" s="32">
        <v>0.12031534194172699</v>
      </c>
    </row>
    <row r="16" spans="1:8" ht="14.25">
      <c r="A16" s="32">
        <v>15</v>
      </c>
      <c r="B16" s="33">
        <v>27</v>
      </c>
      <c r="C16" s="32">
        <v>159627.74900000001</v>
      </c>
      <c r="D16" s="32">
        <v>992665.15653805295</v>
      </c>
      <c r="E16" s="32">
        <v>870840.71069734497</v>
      </c>
      <c r="F16" s="32">
        <v>121824.44584070799</v>
      </c>
      <c r="G16" s="32">
        <v>870840.71069734497</v>
      </c>
      <c r="H16" s="32">
        <v>0.12272461165613401</v>
      </c>
    </row>
    <row r="17" spans="1:8" ht="14.25">
      <c r="A17" s="32">
        <v>16</v>
      </c>
      <c r="B17" s="33">
        <v>29</v>
      </c>
      <c r="C17" s="32">
        <v>193147</v>
      </c>
      <c r="D17" s="32">
        <v>2300436.6693136799</v>
      </c>
      <c r="E17" s="32">
        <v>2175316.7184940199</v>
      </c>
      <c r="F17" s="32">
        <v>125119.950819658</v>
      </c>
      <c r="G17" s="32">
        <v>2175316.7184940199</v>
      </c>
      <c r="H17" s="32">
        <v>5.4389652403248799E-2</v>
      </c>
    </row>
    <row r="18" spans="1:8" ht="14.25">
      <c r="A18" s="32">
        <v>17</v>
      </c>
      <c r="B18" s="33">
        <v>31</v>
      </c>
      <c r="C18" s="32">
        <v>40214.510999999999</v>
      </c>
      <c r="D18" s="32">
        <v>269091.47359888803</v>
      </c>
      <c r="E18" s="32">
        <v>235701.427331307</v>
      </c>
      <c r="F18" s="32">
        <v>33390.0462675811</v>
      </c>
      <c r="G18" s="32">
        <v>235701.427331307</v>
      </c>
      <c r="H18" s="32">
        <v>0.124084371091419</v>
      </c>
    </row>
    <row r="19" spans="1:8" ht="14.25">
      <c r="A19" s="32">
        <v>18</v>
      </c>
      <c r="B19" s="33">
        <v>32</v>
      </c>
      <c r="C19" s="32">
        <v>17529.749</v>
      </c>
      <c r="D19" s="32">
        <v>274453.62665966299</v>
      </c>
      <c r="E19" s="32">
        <v>256113.41116788899</v>
      </c>
      <c r="F19" s="32">
        <v>18340.215491773801</v>
      </c>
      <c r="G19" s="32">
        <v>256113.41116788899</v>
      </c>
      <c r="H19" s="32">
        <v>6.6824460346871895E-2</v>
      </c>
    </row>
    <row r="20" spans="1:8" ht="14.25">
      <c r="A20" s="32">
        <v>19</v>
      </c>
      <c r="B20" s="33">
        <v>33</v>
      </c>
      <c r="C20" s="32">
        <v>36502.362999999998</v>
      </c>
      <c r="D20" s="32">
        <v>475364.68856417103</v>
      </c>
      <c r="E20" s="32">
        <v>384619.99004358501</v>
      </c>
      <c r="F20" s="32">
        <v>90744.6985205854</v>
      </c>
      <c r="G20" s="32">
        <v>384619.99004358501</v>
      </c>
      <c r="H20" s="32">
        <v>0.19089490806453899</v>
      </c>
    </row>
    <row r="21" spans="1:8" ht="14.25">
      <c r="A21" s="32">
        <v>20</v>
      </c>
      <c r="B21" s="33">
        <v>34</v>
      </c>
      <c r="C21" s="32">
        <v>46017.311000000002</v>
      </c>
      <c r="D21" s="32">
        <v>223382.07797513</v>
      </c>
      <c r="E21" s="32">
        <v>158225.73527424099</v>
      </c>
      <c r="F21" s="32">
        <v>65156.342700889698</v>
      </c>
      <c r="G21" s="32">
        <v>158225.73527424099</v>
      </c>
      <c r="H21" s="32">
        <v>0.29168115585415799</v>
      </c>
    </row>
    <row r="22" spans="1:8" ht="14.25">
      <c r="A22" s="32">
        <v>21</v>
      </c>
      <c r="B22" s="33">
        <v>35</v>
      </c>
      <c r="C22" s="32">
        <v>36512.392</v>
      </c>
      <c r="D22" s="32">
        <v>915577.80303896102</v>
      </c>
      <c r="E22" s="32">
        <v>870528.18541429006</v>
      </c>
      <c r="F22" s="32">
        <v>45049.6176246705</v>
      </c>
      <c r="G22" s="32">
        <v>870528.18541429006</v>
      </c>
      <c r="H22" s="32">
        <v>4.9203483827527303E-2</v>
      </c>
    </row>
    <row r="23" spans="1:8" ht="14.25">
      <c r="A23" s="32">
        <v>22</v>
      </c>
      <c r="B23" s="33">
        <v>36</v>
      </c>
      <c r="C23" s="32">
        <v>104878.677</v>
      </c>
      <c r="D23" s="32">
        <v>529944.25528761104</v>
      </c>
      <c r="E23" s="32">
        <v>466583.86258384603</v>
      </c>
      <c r="F23" s="32">
        <v>63360.392703764497</v>
      </c>
      <c r="G23" s="32">
        <v>466583.86258384603</v>
      </c>
      <c r="H23" s="32">
        <v>0.11956048597862</v>
      </c>
    </row>
    <row r="24" spans="1:8" ht="14.25">
      <c r="A24" s="32">
        <v>23</v>
      </c>
      <c r="B24" s="33">
        <v>37</v>
      </c>
      <c r="C24" s="32">
        <v>111941.045</v>
      </c>
      <c r="D24" s="32">
        <v>832459.31024070794</v>
      </c>
      <c r="E24" s="32">
        <v>704900.64617497101</v>
      </c>
      <c r="F24" s="32">
        <v>127558.664065737</v>
      </c>
      <c r="G24" s="32">
        <v>704900.64617497101</v>
      </c>
      <c r="H24" s="32">
        <v>0.15323110991317199</v>
      </c>
    </row>
    <row r="25" spans="1:8" ht="14.25">
      <c r="A25" s="32">
        <v>24</v>
      </c>
      <c r="B25" s="33">
        <v>38</v>
      </c>
      <c r="C25" s="32">
        <v>361300.87300000002</v>
      </c>
      <c r="D25" s="32">
        <v>1482608.75645752</v>
      </c>
      <c r="E25" s="32">
        <v>1499047.7528017701</v>
      </c>
      <c r="F25" s="32">
        <v>-16438.9963442478</v>
      </c>
      <c r="G25" s="32">
        <v>1499047.7528017701</v>
      </c>
      <c r="H25" s="32">
        <v>-1.1087885642552401E-2</v>
      </c>
    </row>
    <row r="26" spans="1:8" ht="14.25">
      <c r="A26" s="32">
        <v>25</v>
      </c>
      <c r="B26" s="33">
        <v>39</v>
      </c>
      <c r="C26" s="32">
        <v>90272.561000000002</v>
      </c>
      <c r="D26" s="32">
        <v>118574.336278844</v>
      </c>
      <c r="E26" s="32">
        <v>87800.404536208807</v>
      </c>
      <c r="F26" s="32">
        <v>30773.931742635501</v>
      </c>
      <c r="G26" s="32">
        <v>87800.404536208807</v>
      </c>
      <c r="H26" s="32">
        <v>0.25953281889148699</v>
      </c>
    </row>
    <row r="27" spans="1:8" ht="14.25">
      <c r="A27" s="32">
        <v>26</v>
      </c>
      <c r="B27" s="33">
        <v>40</v>
      </c>
      <c r="C27" s="32">
        <v>5</v>
      </c>
      <c r="D27" s="32">
        <v>17.436</v>
      </c>
      <c r="E27" s="32">
        <v>13.7182</v>
      </c>
      <c r="F27" s="32">
        <v>3.7178</v>
      </c>
      <c r="G27" s="32">
        <v>13.7182</v>
      </c>
      <c r="H27" s="32">
        <v>0.213225510438174</v>
      </c>
    </row>
    <row r="28" spans="1:8" ht="14.25">
      <c r="A28" s="32">
        <v>27</v>
      </c>
      <c r="B28" s="33">
        <v>42</v>
      </c>
      <c r="C28" s="32">
        <v>11020.115</v>
      </c>
      <c r="D28" s="32">
        <v>178412.73980000001</v>
      </c>
      <c r="E28" s="32">
        <v>154536.3792</v>
      </c>
      <c r="F28" s="32">
        <v>23876.3606</v>
      </c>
      <c r="G28" s="32">
        <v>154536.3792</v>
      </c>
      <c r="H28" s="32">
        <v>0.13382654527230101</v>
      </c>
    </row>
    <row r="29" spans="1:8" ht="14.25">
      <c r="A29" s="32">
        <v>28</v>
      </c>
      <c r="B29" s="33">
        <v>75</v>
      </c>
      <c r="C29" s="32">
        <v>419</v>
      </c>
      <c r="D29" s="32">
        <v>219410.290598291</v>
      </c>
      <c r="E29" s="32">
        <v>207869.72205128201</v>
      </c>
      <c r="F29" s="32">
        <v>11540.568547008501</v>
      </c>
      <c r="G29" s="32">
        <v>207869.72205128201</v>
      </c>
      <c r="H29" s="32">
        <v>5.2598118873730101E-2</v>
      </c>
    </row>
    <row r="30" spans="1:8" ht="14.25">
      <c r="A30" s="32">
        <v>29</v>
      </c>
      <c r="B30" s="33">
        <v>76</v>
      </c>
      <c r="C30" s="32">
        <v>2622</v>
      </c>
      <c r="D30" s="32">
        <v>543870.79221111105</v>
      </c>
      <c r="E30" s="32">
        <v>508810.63029401703</v>
      </c>
      <c r="F30" s="32">
        <v>35060.161917094003</v>
      </c>
      <c r="G30" s="32">
        <v>508810.63029401703</v>
      </c>
      <c r="H30" s="32">
        <v>6.4464138209291699E-2</v>
      </c>
    </row>
    <row r="31" spans="1:8" ht="14.25">
      <c r="A31" s="32">
        <v>30</v>
      </c>
      <c r="B31" s="33">
        <v>99</v>
      </c>
      <c r="C31" s="32">
        <v>41</v>
      </c>
      <c r="D31" s="32">
        <v>24562.5295363437</v>
      </c>
      <c r="E31" s="32">
        <v>22116.296271083898</v>
      </c>
      <c r="F31" s="32">
        <v>2446.2332652598102</v>
      </c>
      <c r="G31" s="32">
        <v>22116.296271083898</v>
      </c>
      <c r="H31" s="32">
        <v>9.9592074246273005E-2</v>
      </c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admin</cp:lastModifiedBy>
  <dcterms:created xsi:type="dcterms:W3CDTF">2013-06-21T00:28:37Z</dcterms:created>
  <dcterms:modified xsi:type="dcterms:W3CDTF">2013-11-09T01:20:50Z</dcterms:modified>
</cp:coreProperties>
</file>