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 activeTab="2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<sst xmlns="http://schemas.openxmlformats.org/spreadsheetml/2006/main" count="114" uniqueCount="71">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</sst>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61" Type="http://schemas.openxmlformats.org/officeDocument/2006/relationships/hyperlink" Target="cid:55eaf9a2" TargetMode="External"/><Relationship Id="rId166" Type="http://schemas.openxmlformats.org/officeDocument/2006/relationships/image" Target="cid:a9baa8e13" TargetMode="External"/><Relationship Id="rId182" Type="http://schemas.openxmlformats.org/officeDocument/2006/relationships/image" Target="cid:482d451d13" TargetMode="External"/><Relationship Id="rId187" Type="http://schemas.openxmlformats.org/officeDocument/2006/relationships/hyperlink" Target="cid:579a7efa2" TargetMode="External"/><Relationship Id="rId217" Type="http://schemas.openxmlformats.org/officeDocument/2006/relationships/hyperlink" Target="cid:dd85b610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38" Type="http://schemas.openxmlformats.org/officeDocument/2006/relationships/image" Target="cid:207b4f4113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44" Type="http://schemas.openxmlformats.org/officeDocument/2006/relationships/image" Target="cid:c5fc194a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2" Type="http://schemas.openxmlformats.org/officeDocument/2006/relationships/image" Target="cid:a60cacae13" TargetMode="External"/><Relationship Id="rId207" Type="http://schemas.openxmlformats.org/officeDocument/2006/relationships/hyperlink" Target="cid:b97944ee2" TargetMode="External"/><Relationship Id="rId223" Type="http://schemas.openxmlformats.org/officeDocument/2006/relationships/hyperlink" Target="cid:ed01ac172" TargetMode="External"/><Relationship Id="rId228" Type="http://schemas.openxmlformats.org/officeDocument/2006/relationships/image" Target="cid:fd20b79113" TargetMode="External"/><Relationship Id="rId244" Type="http://schemas.openxmlformats.org/officeDocument/2006/relationships/image" Target="cid:2fee711c13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3" Type="http://schemas.openxmlformats.org/officeDocument/2006/relationships/hyperlink" Target="cid:c8f5e1192" TargetMode="External"/><Relationship Id="rId218" Type="http://schemas.openxmlformats.org/officeDocument/2006/relationships/image" Target="cid:dd85b63513" TargetMode="External"/><Relationship Id="rId234" Type="http://schemas.openxmlformats.org/officeDocument/2006/relationships/image" Target="cid:bf349d213" TargetMode="External"/><Relationship Id="rId239" Type="http://schemas.openxmlformats.org/officeDocument/2006/relationships/hyperlink" Target="cid:25a2b86c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0" Type="http://schemas.openxmlformats.org/officeDocument/2006/relationships/image" Target="cid:25a2b89113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9" sqref="K19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>
      <c r="A3" s="37" t="s">
        <v>5</v>
      </c>
      <c r="B3" s="37"/>
      <c r="C3" s="37"/>
      <c r="D3" s="37"/>
      <c r="E3" s="15">
        <f>RA!D7</f>
        <v>17791413.359000001</v>
      </c>
      <c r="F3" s="25">
        <f>RA!I7</f>
        <v>1803353.7709999999</v>
      </c>
      <c r="G3" s="16">
        <f>E3-F3</f>
        <v>15988059.588000001</v>
      </c>
      <c r="H3" s="27">
        <f>RA!J7</f>
        <v>10.136090565777099</v>
      </c>
      <c r="I3" s="20">
        <f>SUM(I4:I39)</f>
        <v>17791416.900128089</v>
      </c>
      <c r="J3" s="21">
        <f>SUM(J4:J39)</f>
        <v>15988059.894742221</v>
      </c>
      <c r="K3" s="22">
        <f>E3-I3</f>
        <v>-3.5411280877888203</v>
      </c>
      <c r="L3" s="22">
        <f>G3-J3</f>
        <v>-0.3067422192543745</v>
      </c>
    </row>
    <row r="4" spans="1:12">
      <c r="A4" s="38">
        <f>RA!A8</f>
        <v>41587</v>
      </c>
      <c r="B4" s="12">
        <v>12</v>
      </c>
      <c r="C4" s="35" t="s">
        <v>6</v>
      </c>
      <c r="D4" s="35"/>
      <c r="E4" s="15">
        <f>RA!D8</f>
        <v>589235.25890000002</v>
      </c>
      <c r="F4" s="25">
        <f>RA!I8</f>
        <v>108597.1407</v>
      </c>
      <c r="G4" s="16">
        <f t="shared" ref="G4:G39" si="0">E4-F4</f>
        <v>480638.11820000003</v>
      </c>
      <c r="H4" s="27">
        <f>RA!J8</f>
        <v>18.430183710107901</v>
      </c>
      <c r="I4" s="20">
        <f>VLOOKUP(B4,RMS!B:D,3,FALSE)</f>
        <v>589235.75705384603</v>
      </c>
      <c r="J4" s="21">
        <f>VLOOKUP(B4,RMS!B:E,4,FALSE)</f>
        <v>480638.10840940202</v>
      </c>
      <c r="K4" s="22">
        <f t="shared" ref="K4:K39" si="1">E4-I4</f>
        <v>-0.4981538460124284</v>
      </c>
      <c r="L4" s="22">
        <f t="shared" ref="L4:L39" si="2">G4-J4</f>
        <v>9.7905980073846877E-3</v>
      </c>
    </row>
    <row r="5" spans="1:12">
      <c r="A5" s="38"/>
      <c r="B5" s="12">
        <v>13</v>
      </c>
      <c r="C5" s="35" t="s">
        <v>7</v>
      </c>
      <c r="D5" s="35"/>
      <c r="E5" s="15">
        <f>RA!D9</f>
        <v>120013.96189999999</v>
      </c>
      <c r="F5" s="25">
        <f>RA!I9</f>
        <v>26462.860100000002</v>
      </c>
      <c r="G5" s="16">
        <f t="shared" si="0"/>
        <v>93551.101799999989</v>
      </c>
      <c r="H5" s="27">
        <f>RA!J9</f>
        <v>22.049817938724299</v>
      </c>
      <c r="I5" s="20">
        <f>VLOOKUP(B5,RMS!B:D,3,FALSE)</f>
        <v>120013.989260298</v>
      </c>
      <c r="J5" s="21">
        <f>VLOOKUP(B5,RMS!B:E,4,FALSE)</f>
        <v>93551.094190946198</v>
      </c>
      <c r="K5" s="22">
        <f t="shared" si="1"/>
        <v>-2.7360298001440242E-2</v>
      </c>
      <c r="L5" s="22">
        <f t="shared" si="2"/>
        <v>7.6090537913842127E-3</v>
      </c>
    </row>
    <row r="6" spans="1:12">
      <c r="A6" s="38"/>
      <c r="B6" s="12">
        <v>14</v>
      </c>
      <c r="C6" s="35" t="s">
        <v>8</v>
      </c>
      <c r="D6" s="35"/>
      <c r="E6" s="15">
        <f>RA!D10</f>
        <v>166890.2084</v>
      </c>
      <c r="F6" s="25">
        <f>RA!I10</f>
        <v>42370.173499999997</v>
      </c>
      <c r="G6" s="16">
        <f t="shared" si="0"/>
        <v>124520.0349</v>
      </c>
      <c r="H6" s="27">
        <f>RA!J10</f>
        <v>25.388052364610701</v>
      </c>
      <c r="I6" s="20">
        <f>VLOOKUP(B6,RMS!B:D,3,FALSE)</f>
        <v>166892.54975726499</v>
      </c>
      <c r="J6" s="21">
        <f>VLOOKUP(B6,RMS!B:E,4,FALSE)</f>
        <v>124520.03497094</v>
      </c>
      <c r="K6" s="22">
        <f t="shared" si="1"/>
        <v>-2.3413572649878915</v>
      </c>
      <c r="L6" s="22">
        <f t="shared" si="2"/>
        <v>-7.0940004661679268E-5</v>
      </c>
    </row>
    <row r="7" spans="1:12">
      <c r="A7" s="38"/>
      <c r="B7" s="12">
        <v>15</v>
      </c>
      <c r="C7" s="35" t="s">
        <v>9</v>
      </c>
      <c r="D7" s="35"/>
      <c r="E7" s="15">
        <f>RA!D11</f>
        <v>44874.623099999997</v>
      </c>
      <c r="F7" s="25">
        <f>RA!I11</f>
        <v>10694.748799999999</v>
      </c>
      <c r="G7" s="16">
        <f t="shared" si="0"/>
        <v>34179.874299999996</v>
      </c>
      <c r="H7" s="27">
        <f>RA!J11</f>
        <v>23.832509470146402</v>
      </c>
      <c r="I7" s="20">
        <f>VLOOKUP(B7,RMS!B:D,3,FALSE)</f>
        <v>44874.646512820502</v>
      </c>
      <c r="J7" s="21">
        <f>VLOOKUP(B7,RMS!B:E,4,FALSE)</f>
        <v>34179.874292307701</v>
      </c>
      <c r="K7" s="22">
        <f t="shared" si="1"/>
        <v>-2.3412820504745468E-2</v>
      </c>
      <c r="L7" s="22">
        <f t="shared" si="2"/>
        <v>7.6922951848246157E-6</v>
      </c>
    </row>
    <row r="8" spans="1:12">
      <c r="A8" s="38"/>
      <c r="B8" s="12">
        <v>16</v>
      </c>
      <c r="C8" s="35" t="s">
        <v>10</v>
      </c>
      <c r="D8" s="35"/>
      <c r="E8" s="15">
        <f>RA!D12</f>
        <v>183565.15640000001</v>
      </c>
      <c r="F8" s="25">
        <f>RA!I12</f>
        <v>-5893.4988999999996</v>
      </c>
      <c r="G8" s="16">
        <f t="shared" si="0"/>
        <v>189458.65530000001</v>
      </c>
      <c r="H8" s="27">
        <f>RA!J12</f>
        <v>-3.2105760241108601</v>
      </c>
      <c r="I8" s="20">
        <f>VLOOKUP(B8,RMS!B:D,3,FALSE)</f>
        <v>183565.153708547</v>
      </c>
      <c r="J8" s="21">
        <f>VLOOKUP(B8,RMS!B:E,4,FALSE)</f>
        <v>189458.656982051</v>
      </c>
      <c r="K8" s="22">
        <f t="shared" si="1"/>
        <v>2.6914530026260763E-3</v>
      </c>
      <c r="L8" s="22">
        <f t="shared" si="2"/>
        <v>-1.6820509918034077E-3</v>
      </c>
    </row>
    <row r="9" spans="1:12">
      <c r="A9" s="38"/>
      <c r="B9" s="12">
        <v>17</v>
      </c>
      <c r="C9" s="35" t="s">
        <v>11</v>
      </c>
      <c r="D9" s="35"/>
      <c r="E9" s="15">
        <f>RA!D13</f>
        <v>393120.01939999999</v>
      </c>
      <c r="F9" s="25">
        <f>RA!I13</f>
        <v>54118.235500000003</v>
      </c>
      <c r="G9" s="16">
        <f t="shared" si="0"/>
        <v>339001.78389999998</v>
      </c>
      <c r="H9" s="27">
        <f>RA!J13</f>
        <v>13.7663392423001</v>
      </c>
      <c r="I9" s="20">
        <f>VLOOKUP(B9,RMS!B:D,3,FALSE)</f>
        <v>393120.14431538503</v>
      </c>
      <c r="J9" s="21">
        <f>VLOOKUP(B9,RMS!B:E,4,FALSE)</f>
        <v>339001.78654529899</v>
      </c>
      <c r="K9" s="22">
        <f t="shared" si="1"/>
        <v>-0.12491538503672928</v>
      </c>
      <c r="L9" s="22">
        <f t="shared" si="2"/>
        <v>-2.6452990132384002E-3</v>
      </c>
    </row>
    <row r="10" spans="1:12">
      <c r="A10" s="38"/>
      <c r="B10" s="12">
        <v>18</v>
      </c>
      <c r="C10" s="35" t="s">
        <v>12</v>
      </c>
      <c r="D10" s="35"/>
      <c r="E10" s="15">
        <f>RA!D14</f>
        <v>154956.44260000001</v>
      </c>
      <c r="F10" s="25">
        <f>RA!I14</f>
        <v>30400.944</v>
      </c>
      <c r="G10" s="16">
        <f t="shared" si="0"/>
        <v>124555.49860000001</v>
      </c>
      <c r="H10" s="27">
        <f>RA!J14</f>
        <v>19.619025508010701</v>
      </c>
      <c r="I10" s="20">
        <f>VLOOKUP(B10,RMS!B:D,3,FALSE)</f>
        <v>154956.42681452999</v>
      </c>
      <c r="J10" s="21">
        <f>VLOOKUP(B10,RMS!B:E,4,FALSE)</f>
        <v>124555.500129915</v>
      </c>
      <c r="K10" s="22">
        <f t="shared" si="1"/>
        <v>1.5785470022819936E-2</v>
      </c>
      <c r="L10" s="22">
        <f t="shared" si="2"/>
        <v>-1.5299149963539094E-3</v>
      </c>
    </row>
    <row r="11" spans="1:12">
      <c r="A11" s="38"/>
      <c r="B11" s="12">
        <v>19</v>
      </c>
      <c r="C11" s="35" t="s">
        <v>13</v>
      </c>
      <c r="D11" s="35"/>
      <c r="E11" s="15">
        <f>RA!D15</f>
        <v>96048.664600000004</v>
      </c>
      <c r="F11" s="25">
        <f>RA!I15</f>
        <v>19715.813300000002</v>
      </c>
      <c r="G11" s="16">
        <f t="shared" si="0"/>
        <v>76332.851300000009</v>
      </c>
      <c r="H11" s="27">
        <f>RA!J15</f>
        <v>20.526899964833</v>
      </c>
      <c r="I11" s="20">
        <f>VLOOKUP(B11,RMS!B:D,3,FALSE)</f>
        <v>96048.707769230794</v>
      </c>
      <c r="J11" s="21">
        <f>VLOOKUP(B11,RMS!B:E,4,FALSE)</f>
        <v>76332.850412820495</v>
      </c>
      <c r="K11" s="22">
        <f t="shared" si="1"/>
        <v>-4.316923079022672E-2</v>
      </c>
      <c r="L11" s="22">
        <f t="shared" si="2"/>
        <v>8.8717951439321041E-4</v>
      </c>
    </row>
    <row r="12" spans="1:12">
      <c r="A12" s="38"/>
      <c r="B12" s="12">
        <v>21</v>
      </c>
      <c r="C12" s="35" t="s">
        <v>14</v>
      </c>
      <c r="D12" s="35"/>
      <c r="E12" s="15">
        <f>RA!D16</f>
        <v>886937.54180000001</v>
      </c>
      <c r="F12" s="25">
        <f>RA!I16</f>
        <v>48107.630499999999</v>
      </c>
      <c r="G12" s="16">
        <f t="shared" si="0"/>
        <v>838829.91130000004</v>
      </c>
      <c r="H12" s="27">
        <f>RA!J16</f>
        <v>5.4240155854004897</v>
      </c>
      <c r="I12" s="20">
        <f>VLOOKUP(B12,RMS!B:D,3,FALSE)</f>
        <v>886937.13340000005</v>
      </c>
      <c r="J12" s="21">
        <f>VLOOKUP(B12,RMS!B:E,4,FALSE)</f>
        <v>838829.91130000004</v>
      </c>
      <c r="K12" s="22">
        <f t="shared" si="1"/>
        <v>0.40839999995660037</v>
      </c>
      <c r="L12" s="22">
        <f t="shared" si="2"/>
        <v>0</v>
      </c>
    </row>
    <row r="13" spans="1:12">
      <c r="A13" s="38"/>
      <c r="B13" s="12">
        <v>22</v>
      </c>
      <c r="C13" s="35" t="s">
        <v>15</v>
      </c>
      <c r="D13" s="35"/>
      <c r="E13" s="15">
        <f>RA!D17</f>
        <v>423867.89889999997</v>
      </c>
      <c r="F13" s="25">
        <f>RA!I17</f>
        <v>42370.884100000003</v>
      </c>
      <c r="G13" s="16">
        <f t="shared" si="0"/>
        <v>381497.01479999995</v>
      </c>
      <c r="H13" s="27">
        <f>RA!J17</f>
        <v>9.9962474652972606</v>
      </c>
      <c r="I13" s="20">
        <f>VLOOKUP(B13,RMS!B:D,3,FALSE)</f>
        <v>423867.94886837603</v>
      </c>
      <c r="J13" s="21">
        <f>VLOOKUP(B13,RMS!B:E,4,FALSE)</f>
        <v>381497.014924786</v>
      </c>
      <c r="K13" s="22">
        <f t="shared" si="1"/>
        <v>-4.9968376057222486E-2</v>
      </c>
      <c r="L13" s="22">
        <f t="shared" si="2"/>
        <v>-1.2478604912757874E-4</v>
      </c>
    </row>
    <row r="14" spans="1:12">
      <c r="A14" s="38"/>
      <c r="B14" s="12">
        <v>23</v>
      </c>
      <c r="C14" s="35" t="s">
        <v>16</v>
      </c>
      <c r="D14" s="35"/>
      <c r="E14" s="15">
        <f>RA!D18</f>
        <v>1926838.2663</v>
      </c>
      <c r="F14" s="25">
        <f>RA!I18</f>
        <v>308217.30839999998</v>
      </c>
      <c r="G14" s="16">
        <f t="shared" si="0"/>
        <v>1618620.9579</v>
      </c>
      <c r="H14" s="27">
        <f>RA!J18</f>
        <v>15.996013458454501</v>
      </c>
      <c r="I14" s="20">
        <f>VLOOKUP(B14,RMS!B:D,3,FALSE)</f>
        <v>1926838.2877581201</v>
      </c>
      <c r="J14" s="21">
        <f>VLOOKUP(B14,RMS!B:E,4,FALSE)</f>
        <v>1618620.9441606801</v>
      </c>
      <c r="K14" s="22">
        <f t="shared" si="1"/>
        <v>-2.1458120085299015E-2</v>
      </c>
      <c r="L14" s="22">
        <f t="shared" si="2"/>
        <v>1.3739319983869791E-2</v>
      </c>
    </row>
    <row r="15" spans="1:12">
      <c r="A15" s="38"/>
      <c r="B15" s="12">
        <v>24</v>
      </c>
      <c r="C15" s="35" t="s">
        <v>17</v>
      </c>
      <c r="D15" s="35"/>
      <c r="E15" s="15">
        <f>RA!D19</f>
        <v>605033.83689999999</v>
      </c>
      <c r="F15" s="25">
        <f>RA!I19</f>
        <v>72078.3217</v>
      </c>
      <c r="G15" s="16">
        <f t="shared" si="0"/>
        <v>532955.51520000002</v>
      </c>
      <c r="H15" s="27">
        <f>RA!J19</f>
        <v>11.9131058965737</v>
      </c>
      <c r="I15" s="20">
        <f>VLOOKUP(B15,RMS!B:D,3,FALSE)</f>
        <v>605033.82174615399</v>
      </c>
      <c r="J15" s="21">
        <f>VLOOKUP(B15,RMS!B:E,4,FALSE)</f>
        <v>532955.51511880301</v>
      </c>
      <c r="K15" s="22">
        <f t="shared" si="1"/>
        <v>1.5153846004977822E-2</v>
      </c>
      <c r="L15" s="22">
        <f t="shared" si="2"/>
        <v>8.1197009421885014E-5</v>
      </c>
    </row>
    <row r="16" spans="1:12">
      <c r="A16" s="38"/>
      <c r="B16" s="12">
        <v>25</v>
      </c>
      <c r="C16" s="35" t="s">
        <v>18</v>
      </c>
      <c r="D16" s="35"/>
      <c r="E16" s="15">
        <f>RA!D20</f>
        <v>945763.40540000005</v>
      </c>
      <c r="F16" s="25">
        <f>RA!I20</f>
        <v>22843.059600000001</v>
      </c>
      <c r="G16" s="16">
        <f t="shared" si="0"/>
        <v>922920.34580000001</v>
      </c>
      <c r="H16" s="27">
        <f>RA!J20</f>
        <v>2.4153038137840399</v>
      </c>
      <c r="I16" s="20">
        <f>VLOOKUP(B16,RMS!B:D,3,FALSE)</f>
        <v>945763.39760000003</v>
      </c>
      <c r="J16" s="21">
        <f>VLOOKUP(B16,RMS!B:E,4,FALSE)</f>
        <v>922920.34580000001</v>
      </c>
      <c r="K16" s="22">
        <f t="shared" si="1"/>
        <v>7.8000000212341547E-3</v>
      </c>
      <c r="L16" s="22">
        <f t="shared" si="2"/>
        <v>0</v>
      </c>
    </row>
    <row r="17" spans="1:12">
      <c r="A17" s="38"/>
      <c r="B17" s="12">
        <v>26</v>
      </c>
      <c r="C17" s="35" t="s">
        <v>19</v>
      </c>
      <c r="D17" s="35"/>
      <c r="E17" s="15">
        <f>RA!D21</f>
        <v>376099.97259999998</v>
      </c>
      <c r="F17" s="25">
        <f>RA!I21</f>
        <v>44273.882799999999</v>
      </c>
      <c r="G17" s="16">
        <f t="shared" si="0"/>
        <v>331826.08979999996</v>
      </c>
      <c r="H17" s="27">
        <f>RA!J21</f>
        <v>11.7718388794161</v>
      </c>
      <c r="I17" s="20">
        <f>VLOOKUP(B17,RMS!B:D,3,FALSE)</f>
        <v>376099.72622949898</v>
      </c>
      <c r="J17" s="21">
        <f>VLOOKUP(B17,RMS!B:E,4,FALSE)</f>
        <v>331826.08982212399</v>
      </c>
      <c r="K17" s="22">
        <f t="shared" si="1"/>
        <v>0.24637050100136548</v>
      </c>
      <c r="L17" s="22">
        <f t="shared" si="2"/>
        <v>-2.2124033421278E-5</v>
      </c>
    </row>
    <row r="18" spans="1:12">
      <c r="A18" s="38"/>
      <c r="B18" s="12">
        <v>27</v>
      </c>
      <c r="C18" s="35" t="s">
        <v>20</v>
      </c>
      <c r="D18" s="35"/>
      <c r="E18" s="15">
        <f>RA!D22</f>
        <v>1252725.8910999999</v>
      </c>
      <c r="F18" s="25">
        <f>RA!I22</f>
        <v>154336.6476</v>
      </c>
      <c r="G18" s="16">
        <f t="shared" si="0"/>
        <v>1098389.2434999999</v>
      </c>
      <c r="H18" s="27">
        <f>RA!J22</f>
        <v>12.320065282954999</v>
      </c>
      <c r="I18" s="20">
        <f>VLOOKUP(B18,RMS!B:D,3,FALSE)</f>
        <v>1252726.0663955801</v>
      </c>
      <c r="J18" s="21">
        <f>VLOOKUP(B18,RMS!B:E,4,FALSE)</f>
        <v>1098389.2407212399</v>
      </c>
      <c r="K18" s="22">
        <f t="shared" si="1"/>
        <v>-0.17529558017849922</v>
      </c>
      <c r="L18" s="22">
        <f t="shared" si="2"/>
        <v>2.7787599246948957E-3</v>
      </c>
    </row>
    <row r="19" spans="1:12">
      <c r="A19" s="38"/>
      <c r="B19" s="12">
        <v>29</v>
      </c>
      <c r="C19" s="35" t="s">
        <v>21</v>
      </c>
      <c r="D19" s="35"/>
      <c r="E19" s="15">
        <f>RA!D23</f>
        <v>2752745.1189000001</v>
      </c>
      <c r="F19" s="25">
        <f>RA!I23</f>
        <v>155110.97529999999</v>
      </c>
      <c r="G19" s="16">
        <f t="shared" si="0"/>
        <v>2597634.1436000001</v>
      </c>
      <c r="H19" s="27">
        <f>RA!J23</f>
        <v>5.6347743289063601</v>
      </c>
      <c r="I19" s="20">
        <f>VLOOKUP(B19,RMS!B:D,3,FALSE)</f>
        <v>2752746.54512821</v>
      </c>
      <c r="J19" s="21">
        <f>VLOOKUP(B19,RMS!B:E,4,FALSE)</f>
        <v>2597634.1759504299</v>
      </c>
      <c r="K19" s="22">
        <f t="shared" si="1"/>
        <v>-1.4262282098643482</v>
      </c>
      <c r="L19" s="22">
        <f t="shared" si="2"/>
        <v>-3.2350429799407721E-2</v>
      </c>
    </row>
    <row r="20" spans="1:12">
      <c r="A20" s="38"/>
      <c r="B20" s="12">
        <v>31</v>
      </c>
      <c r="C20" s="35" t="s">
        <v>22</v>
      </c>
      <c r="D20" s="35"/>
      <c r="E20" s="15">
        <f>RA!D24</f>
        <v>335813.01069999998</v>
      </c>
      <c r="F20" s="25">
        <f>RA!I24</f>
        <v>50351.710400000004</v>
      </c>
      <c r="G20" s="16">
        <f t="shared" si="0"/>
        <v>285461.3003</v>
      </c>
      <c r="H20" s="27">
        <f>RA!J24</f>
        <v>14.9939724774339</v>
      </c>
      <c r="I20" s="20">
        <f>VLOOKUP(B20,RMS!B:D,3,FALSE)</f>
        <v>335813.03686500998</v>
      </c>
      <c r="J20" s="21">
        <f>VLOOKUP(B20,RMS!B:E,4,FALSE)</f>
        <v>285461.29494711198</v>
      </c>
      <c r="K20" s="22">
        <f t="shared" si="1"/>
        <v>-2.6165010000113398E-2</v>
      </c>
      <c r="L20" s="22">
        <f t="shared" si="2"/>
        <v>5.352888023480773E-3</v>
      </c>
    </row>
    <row r="21" spans="1:12">
      <c r="A21" s="38"/>
      <c r="B21" s="12">
        <v>32</v>
      </c>
      <c r="C21" s="35" t="s">
        <v>23</v>
      </c>
      <c r="D21" s="35"/>
      <c r="E21" s="15">
        <f>RA!D25</f>
        <v>327217.60889999999</v>
      </c>
      <c r="F21" s="25">
        <f>RA!I25</f>
        <v>24781.2438</v>
      </c>
      <c r="G21" s="16">
        <f t="shared" si="0"/>
        <v>302436.3651</v>
      </c>
      <c r="H21" s="27">
        <f>RA!J25</f>
        <v>7.5733221947640699</v>
      </c>
      <c r="I21" s="20">
        <f>VLOOKUP(B21,RMS!B:D,3,FALSE)</f>
        <v>327217.60201470403</v>
      </c>
      <c r="J21" s="21">
        <f>VLOOKUP(B21,RMS!B:E,4,FALSE)</f>
        <v>302436.35313679598</v>
      </c>
      <c r="K21" s="22">
        <f t="shared" si="1"/>
        <v>6.8852959666401148E-3</v>
      </c>
      <c r="L21" s="22">
        <f t="shared" si="2"/>
        <v>1.1963204015046358E-2</v>
      </c>
    </row>
    <row r="22" spans="1:12">
      <c r="A22" s="38"/>
      <c r="B22" s="12">
        <v>33</v>
      </c>
      <c r="C22" s="35" t="s">
        <v>24</v>
      </c>
      <c r="D22" s="35"/>
      <c r="E22" s="15">
        <f>RA!D26</f>
        <v>539847.98080000002</v>
      </c>
      <c r="F22" s="25">
        <f>RA!I26</f>
        <v>102844.29429999999</v>
      </c>
      <c r="G22" s="16">
        <f t="shared" si="0"/>
        <v>437003.68650000001</v>
      </c>
      <c r="H22" s="27">
        <f>RA!J26</f>
        <v>19.0506027544264</v>
      </c>
      <c r="I22" s="20">
        <f>VLOOKUP(B22,RMS!B:D,3,FALSE)</f>
        <v>539848.01736585004</v>
      </c>
      <c r="J22" s="21">
        <f>VLOOKUP(B22,RMS!B:E,4,FALSE)</f>
        <v>437003.66455634398</v>
      </c>
      <c r="K22" s="22">
        <f t="shared" si="1"/>
        <v>-3.6565850023180246E-2</v>
      </c>
      <c r="L22" s="22">
        <f t="shared" si="2"/>
        <v>2.1943656029179692E-2</v>
      </c>
    </row>
    <row r="23" spans="1:12">
      <c r="A23" s="38"/>
      <c r="B23" s="12">
        <v>34</v>
      </c>
      <c r="C23" s="35" t="s">
        <v>25</v>
      </c>
      <c r="D23" s="35"/>
      <c r="E23" s="15">
        <f>RA!D27</f>
        <v>268562.49369999999</v>
      </c>
      <c r="F23" s="25">
        <f>RA!I27</f>
        <v>79328.839699999997</v>
      </c>
      <c r="G23" s="16">
        <f t="shared" si="0"/>
        <v>189233.65399999998</v>
      </c>
      <c r="H23" s="27">
        <f>RA!J27</f>
        <v>29.538316615653301</v>
      </c>
      <c r="I23" s="20">
        <f>VLOOKUP(B23,RMS!B:D,3,FALSE)</f>
        <v>268562.42513301602</v>
      </c>
      <c r="J23" s="21">
        <f>VLOOKUP(B23,RMS!B:E,4,FALSE)</f>
        <v>189233.65380717901</v>
      </c>
      <c r="K23" s="22">
        <f t="shared" si="1"/>
        <v>6.856698397314176E-2</v>
      </c>
      <c r="L23" s="22">
        <f t="shared" si="2"/>
        <v>1.9282096764072776E-4</v>
      </c>
    </row>
    <row r="24" spans="1:12">
      <c r="A24" s="38"/>
      <c r="B24" s="12">
        <v>35</v>
      </c>
      <c r="C24" s="35" t="s">
        <v>26</v>
      </c>
      <c r="D24" s="35"/>
      <c r="E24" s="15">
        <f>RA!D28</f>
        <v>1037311.6218</v>
      </c>
      <c r="F24" s="25">
        <f>RA!I28</f>
        <v>60620.649799999999</v>
      </c>
      <c r="G24" s="16">
        <f t="shared" si="0"/>
        <v>976690.97199999995</v>
      </c>
      <c r="H24" s="27">
        <f>RA!J28</f>
        <v>5.8440152916447303</v>
      </c>
      <c r="I24" s="20">
        <f>VLOOKUP(B24,RMS!B:D,3,FALSE)</f>
        <v>1037311.61987788</v>
      </c>
      <c r="J24" s="21">
        <f>VLOOKUP(B24,RMS!B:E,4,FALSE)</f>
        <v>976690.98236261401</v>
      </c>
      <c r="K24" s="22">
        <f t="shared" si="1"/>
        <v>1.9221199909225106E-3</v>
      </c>
      <c r="L24" s="22">
        <f t="shared" si="2"/>
        <v>-1.0362614062614739E-2</v>
      </c>
    </row>
    <row r="25" spans="1:12">
      <c r="A25" s="38"/>
      <c r="B25" s="12">
        <v>36</v>
      </c>
      <c r="C25" s="35" t="s">
        <v>27</v>
      </c>
      <c r="D25" s="35"/>
      <c r="E25" s="15">
        <f>RA!D29</f>
        <v>577056.66029999999</v>
      </c>
      <c r="F25" s="25">
        <f>RA!I29</f>
        <v>83707.633300000001</v>
      </c>
      <c r="G25" s="16">
        <f t="shared" si="0"/>
        <v>493349.027</v>
      </c>
      <c r="H25" s="27">
        <f>RA!J29</f>
        <v>14.5059643287857</v>
      </c>
      <c r="I25" s="20">
        <f>VLOOKUP(B25,RMS!B:D,3,FALSE)</f>
        <v>577056.66022300895</v>
      </c>
      <c r="J25" s="21">
        <f>VLOOKUP(B25,RMS!B:E,4,FALSE)</f>
        <v>493348.996862798</v>
      </c>
      <c r="K25" s="22">
        <f t="shared" si="1"/>
        <v>7.6991040259599686E-5</v>
      </c>
      <c r="L25" s="22">
        <f t="shared" si="2"/>
        <v>3.0137202003970742E-2</v>
      </c>
    </row>
    <row r="26" spans="1:12">
      <c r="A26" s="38"/>
      <c r="B26" s="12">
        <v>37</v>
      </c>
      <c r="C26" s="35" t="s">
        <v>28</v>
      </c>
      <c r="D26" s="35"/>
      <c r="E26" s="15">
        <f>RA!D30</f>
        <v>996622.24340000004</v>
      </c>
      <c r="F26" s="25">
        <f>RA!I30</f>
        <v>161940.09589999999</v>
      </c>
      <c r="G26" s="16">
        <f t="shared" si="0"/>
        <v>834682.14750000008</v>
      </c>
      <c r="H26" s="27">
        <f>RA!J30</f>
        <v>16.2488944003033</v>
      </c>
      <c r="I26" s="20">
        <f>VLOOKUP(B26,RMS!B:D,3,FALSE)</f>
        <v>996622.23160884995</v>
      </c>
      <c r="J26" s="21">
        <f>VLOOKUP(B26,RMS!B:E,4,FALSE)</f>
        <v>834682.15320871596</v>
      </c>
      <c r="K26" s="22">
        <f t="shared" si="1"/>
        <v>1.1791150085628033E-2</v>
      </c>
      <c r="L26" s="22">
        <f t="shared" si="2"/>
        <v>-5.7087158784270287E-3</v>
      </c>
    </row>
    <row r="27" spans="1:12">
      <c r="A27" s="38"/>
      <c r="B27" s="12">
        <v>38</v>
      </c>
      <c r="C27" s="35" t="s">
        <v>29</v>
      </c>
      <c r="D27" s="35"/>
      <c r="E27" s="15">
        <f>RA!D31</f>
        <v>1479955.9114000001</v>
      </c>
      <c r="F27" s="25">
        <f>RA!I31</f>
        <v>-12890.8089</v>
      </c>
      <c r="G27" s="16">
        <f t="shared" si="0"/>
        <v>1492846.7203000002</v>
      </c>
      <c r="H27" s="27">
        <f>RA!J31</f>
        <v>-0.87102654887912401</v>
      </c>
      <c r="I27" s="20">
        <f>VLOOKUP(B27,RMS!B:D,3,FALSE)</f>
        <v>1479955.5693000001</v>
      </c>
      <c r="J27" s="21">
        <f>VLOOKUP(B27,RMS!B:E,4,FALSE)</f>
        <v>1492847.0536</v>
      </c>
      <c r="K27" s="22">
        <f t="shared" si="1"/>
        <v>0.3421000000089407</v>
      </c>
      <c r="L27" s="22">
        <f t="shared" si="2"/>
        <v>-0.33329999982379377</v>
      </c>
    </row>
    <row r="28" spans="1:12">
      <c r="A28" s="38"/>
      <c r="B28" s="12">
        <v>39</v>
      </c>
      <c r="C28" s="35" t="s">
        <v>30</v>
      </c>
      <c r="D28" s="35"/>
      <c r="E28" s="15">
        <f>RA!D32</f>
        <v>142889.6073</v>
      </c>
      <c r="F28" s="25">
        <f>RA!I32</f>
        <v>35229.947699999997</v>
      </c>
      <c r="G28" s="16">
        <f t="shared" si="0"/>
        <v>107659.65960000001</v>
      </c>
      <c r="H28" s="27">
        <f>RA!J32</f>
        <v>24.655360432220899</v>
      </c>
      <c r="I28" s="20">
        <f>VLOOKUP(B28,RMS!B:D,3,FALSE)</f>
        <v>142889.491486499</v>
      </c>
      <c r="J28" s="21">
        <f>VLOOKUP(B28,RMS!B:E,4,FALSE)</f>
        <v>107659.67588133601</v>
      </c>
      <c r="K28" s="22">
        <f t="shared" si="1"/>
        <v>0.11581350100459531</v>
      </c>
      <c r="L28" s="22">
        <f t="shared" si="2"/>
        <v>-1.6281335992971435E-2</v>
      </c>
    </row>
    <row r="29" spans="1:12">
      <c r="A29" s="38"/>
      <c r="B29" s="12">
        <v>40</v>
      </c>
      <c r="C29" s="35" t="s">
        <v>31</v>
      </c>
      <c r="D29" s="35"/>
      <c r="E29" s="15">
        <f>RA!D33</f>
        <v>36.923200000000001</v>
      </c>
      <c r="F29" s="25">
        <f>RA!I33</f>
        <v>8.2455999999999996</v>
      </c>
      <c r="G29" s="16">
        <f t="shared" si="0"/>
        <v>28.677600000000002</v>
      </c>
      <c r="H29" s="27">
        <f>RA!J33</f>
        <v>22.331758894137</v>
      </c>
      <c r="I29" s="20">
        <f>VLOOKUP(B29,RMS!B:D,3,FALSE)</f>
        <v>36.923099999999998</v>
      </c>
      <c r="J29" s="21">
        <f>VLOOKUP(B29,RMS!B:E,4,FALSE)</f>
        <v>28.677600000000002</v>
      </c>
      <c r="K29" s="22">
        <f t="shared" si="1"/>
        <v>1.0000000000331966E-4</v>
      </c>
      <c r="L29" s="22">
        <f t="shared" si="2"/>
        <v>0</v>
      </c>
    </row>
    <row r="30" spans="1:12">
      <c r="A30" s="38"/>
      <c r="B30" s="12">
        <v>41</v>
      </c>
      <c r="C30" s="35" t="s">
        <v>36</v>
      </c>
      <c r="D30" s="35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38"/>
      <c r="B31" s="12">
        <v>42</v>
      </c>
      <c r="C31" s="35" t="s">
        <v>32</v>
      </c>
      <c r="D31" s="35"/>
      <c r="E31" s="15">
        <f>RA!D35</f>
        <v>198995.57879999999</v>
      </c>
      <c r="F31" s="25">
        <f>RA!I35</f>
        <v>26747.948899999999</v>
      </c>
      <c r="G31" s="16">
        <f t="shared" si="0"/>
        <v>172247.6299</v>
      </c>
      <c r="H31" s="27">
        <f>RA!J35</f>
        <v>13.4414789822456</v>
      </c>
      <c r="I31" s="20">
        <f>VLOOKUP(B31,RMS!B:D,3,FALSE)</f>
        <v>198995.5785</v>
      </c>
      <c r="J31" s="21">
        <f>VLOOKUP(B31,RMS!B:E,4,FALSE)</f>
        <v>172247.6324</v>
      </c>
      <c r="K31" s="22">
        <f t="shared" si="1"/>
        <v>2.9999998514540493E-4</v>
      </c>
      <c r="L31" s="22">
        <f t="shared" si="2"/>
        <v>-2.5000000023283064E-3</v>
      </c>
    </row>
    <row r="32" spans="1:12">
      <c r="A32" s="38"/>
      <c r="B32" s="12">
        <v>71</v>
      </c>
      <c r="C32" s="35" t="s">
        <v>37</v>
      </c>
      <c r="D32" s="35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38"/>
      <c r="B33" s="12">
        <v>72</v>
      </c>
      <c r="C33" s="35" t="s">
        <v>38</v>
      </c>
      <c r="D33" s="35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38"/>
      <c r="B34" s="12">
        <v>73</v>
      </c>
      <c r="C34" s="35" t="s">
        <v>39</v>
      </c>
      <c r="D34" s="35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38"/>
      <c r="B35" s="12">
        <v>75</v>
      </c>
      <c r="C35" s="35" t="s">
        <v>33</v>
      </c>
      <c r="D35" s="35"/>
      <c r="E35" s="15">
        <f>RA!D39</f>
        <v>369143.16220000002</v>
      </c>
      <c r="F35" s="25">
        <f>RA!I39</f>
        <v>19190.534899999999</v>
      </c>
      <c r="G35" s="16">
        <f t="shared" si="0"/>
        <v>349952.62730000005</v>
      </c>
      <c r="H35" s="27">
        <f>RA!J39</f>
        <v>5.1986700188699899</v>
      </c>
      <c r="I35" s="20">
        <f>VLOOKUP(B35,RMS!B:D,3,FALSE)</f>
        <v>369143.16239316203</v>
      </c>
      <c r="J35" s="21">
        <f>VLOOKUP(B35,RMS!B:E,4,FALSE)</f>
        <v>349952.62905982899</v>
      </c>
      <c r="K35" s="22">
        <f t="shared" si="1"/>
        <v>-1.9316200632601976E-4</v>
      </c>
      <c r="L35" s="22">
        <f t="shared" si="2"/>
        <v>-1.7598289414308965E-3</v>
      </c>
    </row>
    <row r="36" spans="1:12">
      <c r="A36" s="38"/>
      <c r="B36" s="12">
        <v>76</v>
      </c>
      <c r="C36" s="35" t="s">
        <v>34</v>
      </c>
      <c r="D36" s="35"/>
      <c r="E36" s="15">
        <f>RA!D40</f>
        <v>585750.88619999995</v>
      </c>
      <c r="F36" s="25">
        <f>RA!I40</f>
        <v>36649.604700000004</v>
      </c>
      <c r="G36" s="16">
        <f t="shared" si="0"/>
        <v>549101.28149999992</v>
      </c>
      <c r="H36" s="27">
        <f>RA!J40</f>
        <v>6.2568586003788402</v>
      </c>
      <c r="I36" s="20">
        <f>VLOOKUP(B36,RMS!B:D,3,FALSE)</f>
        <v>585750.876947009</v>
      </c>
      <c r="J36" s="21">
        <f>VLOOKUP(B36,RMS!B:E,4,FALSE)</f>
        <v>549101.28397350397</v>
      </c>
      <c r="K36" s="22">
        <f t="shared" si="1"/>
        <v>9.2529909452423453E-3</v>
      </c>
      <c r="L36" s="22">
        <f t="shared" si="2"/>
        <v>-2.4735040497034788E-3</v>
      </c>
    </row>
    <row r="37" spans="1:12">
      <c r="A37" s="38"/>
      <c r="B37" s="12">
        <v>77</v>
      </c>
      <c r="C37" s="35" t="s">
        <v>40</v>
      </c>
      <c r="D37" s="35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8"/>
      <c r="B38" s="12">
        <v>78</v>
      </c>
      <c r="C38" s="35" t="s">
        <v>41</v>
      </c>
      <c r="D38" s="35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8"/>
      <c r="B39" s="12">
        <v>99</v>
      </c>
      <c r="C39" s="35" t="s">
        <v>35</v>
      </c>
      <c r="D39" s="35"/>
      <c r="E39" s="15">
        <f>RA!D43</f>
        <v>13493.4031</v>
      </c>
      <c r="F39" s="25">
        <f>RA!I43</f>
        <v>1038.7039</v>
      </c>
      <c r="G39" s="16">
        <f t="shared" si="0"/>
        <v>12454.699199999999</v>
      </c>
      <c r="H39" s="27">
        <f>RA!J43</f>
        <v>7.6978645957742096</v>
      </c>
      <c r="I39" s="20">
        <f>VLOOKUP(B39,RMS!B:D,3,FALSE)</f>
        <v>13493.402995234899</v>
      </c>
      <c r="J39" s="21">
        <f>VLOOKUP(B39,RMS!B:E,4,FALSE)</f>
        <v>12454.699614250099</v>
      </c>
      <c r="K39" s="22">
        <f t="shared" si="1"/>
        <v>1.0476510033186059E-4</v>
      </c>
      <c r="L39" s="22">
        <f t="shared" si="2"/>
        <v>-4.1425010022066999E-4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3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3" t="s">
        <v>47</v>
      </c>
      <c r="W1" s="43"/>
    </row>
    <row r="2" spans="1:23" ht="12.7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3"/>
      <c r="W2" s="43"/>
    </row>
    <row r="3" spans="1:23" ht="23.25" thickBot="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4" t="s">
        <v>48</v>
      </c>
      <c r="W3" s="43"/>
    </row>
    <row r="4" spans="1:23" ht="15" thickTop="1" thickBot="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2"/>
      <c r="W4" s="43"/>
    </row>
    <row r="5" spans="1:23" ht="15" thickTop="1" thickBot="1">
      <c r="A5" s="55"/>
      <c r="B5" s="56"/>
      <c r="C5" s="57"/>
      <c r="D5" s="58" t="s">
        <v>0</v>
      </c>
      <c r="E5" s="58" t="s">
        <v>60</v>
      </c>
      <c r="F5" s="58" t="s">
        <v>61</v>
      </c>
      <c r="G5" s="58" t="s">
        <v>49</v>
      </c>
      <c r="H5" s="58" t="s">
        <v>50</v>
      </c>
      <c r="I5" s="58" t="s">
        <v>1</v>
      </c>
      <c r="J5" s="58" t="s">
        <v>2</v>
      </c>
      <c r="K5" s="58" t="s">
        <v>51</v>
      </c>
      <c r="L5" s="58" t="s">
        <v>52</v>
      </c>
      <c r="M5" s="58" t="s">
        <v>53</v>
      </c>
      <c r="N5" s="58" t="s">
        <v>54</v>
      </c>
      <c r="O5" s="58" t="s">
        <v>55</v>
      </c>
      <c r="P5" s="58" t="s">
        <v>62</v>
      </c>
      <c r="Q5" s="58" t="s">
        <v>63</v>
      </c>
      <c r="R5" s="58" t="s">
        <v>56</v>
      </c>
      <c r="S5" s="58" t="s">
        <v>57</v>
      </c>
      <c r="T5" s="58" t="s">
        <v>58</v>
      </c>
      <c r="U5" s="59" t="s">
        <v>59</v>
      </c>
      <c r="V5" s="52"/>
      <c r="W5" s="52"/>
    </row>
    <row r="6" spans="1:23" ht="14.25" thickBot="1">
      <c r="A6" s="60" t="s">
        <v>3</v>
      </c>
      <c r="B6" s="44" t="s">
        <v>4</v>
      </c>
      <c r="C6" s="45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>
      <c r="A7" s="46" t="s">
        <v>5</v>
      </c>
      <c r="B7" s="47"/>
      <c r="C7" s="48"/>
      <c r="D7" s="62">
        <v>17791413.359000001</v>
      </c>
      <c r="E7" s="62">
        <v>26658946</v>
      </c>
      <c r="F7" s="63">
        <v>66.737122161543795</v>
      </c>
      <c r="G7" s="62">
        <v>13221177.7292</v>
      </c>
      <c r="H7" s="63">
        <v>34.5675379562161</v>
      </c>
      <c r="I7" s="62">
        <v>1803353.7709999999</v>
      </c>
      <c r="J7" s="63">
        <v>10.136090565777099</v>
      </c>
      <c r="K7" s="62">
        <v>1714113.2633</v>
      </c>
      <c r="L7" s="63">
        <v>12.964905989534101</v>
      </c>
      <c r="M7" s="63">
        <v>5.2062200095340003E-2</v>
      </c>
      <c r="N7" s="62">
        <v>140856626.05950001</v>
      </c>
      <c r="O7" s="62">
        <v>5447840611.2907</v>
      </c>
      <c r="P7" s="62">
        <v>1045478</v>
      </c>
      <c r="Q7" s="62">
        <v>883962</v>
      </c>
      <c r="R7" s="63">
        <v>18.271826164473101</v>
      </c>
      <c r="S7" s="62">
        <v>17.017491864008601</v>
      </c>
      <c r="T7" s="62">
        <v>17.042677806398899</v>
      </c>
      <c r="U7" s="64">
        <v>-0.14800031985658699</v>
      </c>
      <c r="V7" s="52"/>
      <c r="W7" s="52"/>
    </row>
    <row r="8" spans="1:23" ht="14.25" thickBot="1">
      <c r="A8" s="49">
        <v>41587</v>
      </c>
      <c r="B8" s="39" t="s">
        <v>6</v>
      </c>
      <c r="C8" s="40"/>
      <c r="D8" s="65">
        <v>589235.25890000002</v>
      </c>
      <c r="E8" s="65">
        <v>856197</v>
      </c>
      <c r="F8" s="66">
        <v>68.820056470648694</v>
      </c>
      <c r="G8" s="65">
        <v>488172.52610000002</v>
      </c>
      <c r="H8" s="66">
        <v>20.702257377609499</v>
      </c>
      <c r="I8" s="65">
        <v>108597.1407</v>
      </c>
      <c r="J8" s="66">
        <v>18.430183710107901</v>
      </c>
      <c r="K8" s="65">
        <v>86275.264999999999</v>
      </c>
      <c r="L8" s="66">
        <v>17.6731094822667</v>
      </c>
      <c r="M8" s="66">
        <v>0.25872856722027998</v>
      </c>
      <c r="N8" s="65">
        <v>4931487.2098000003</v>
      </c>
      <c r="O8" s="65">
        <v>190937849.59110001</v>
      </c>
      <c r="P8" s="65">
        <v>24569</v>
      </c>
      <c r="Q8" s="65">
        <v>20514</v>
      </c>
      <c r="R8" s="66">
        <v>19.766988398167101</v>
      </c>
      <c r="S8" s="65">
        <v>23.9828751231226</v>
      </c>
      <c r="T8" s="65">
        <v>23.978882061031499</v>
      </c>
      <c r="U8" s="67">
        <v>1.6649638838731998E-2</v>
      </c>
      <c r="V8" s="52"/>
      <c r="W8" s="52"/>
    </row>
    <row r="9" spans="1:23" ht="12" customHeight="1" thickBot="1">
      <c r="A9" s="50"/>
      <c r="B9" s="39" t="s">
        <v>7</v>
      </c>
      <c r="C9" s="40"/>
      <c r="D9" s="65">
        <v>120013.96189999999</v>
      </c>
      <c r="E9" s="65">
        <v>177013</v>
      </c>
      <c r="F9" s="66">
        <v>67.799518622926001</v>
      </c>
      <c r="G9" s="65">
        <v>60875.643300000003</v>
      </c>
      <c r="H9" s="66">
        <v>97.146108680218205</v>
      </c>
      <c r="I9" s="65">
        <v>26462.860100000002</v>
      </c>
      <c r="J9" s="66">
        <v>22.049817938724299</v>
      </c>
      <c r="K9" s="65">
        <v>13988.838900000001</v>
      </c>
      <c r="L9" s="66">
        <v>22.9793693202746</v>
      </c>
      <c r="M9" s="66">
        <v>0.89171240652431805</v>
      </c>
      <c r="N9" s="65">
        <v>801850.0821</v>
      </c>
      <c r="O9" s="65">
        <v>35822630.390299998</v>
      </c>
      <c r="P9" s="65">
        <v>7709</v>
      </c>
      <c r="Q9" s="65">
        <v>5083</v>
      </c>
      <c r="R9" s="66">
        <v>51.662404092071597</v>
      </c>
      <c r="S9" s="65">
        <v>15.5680324166559</v>
      </c>
      <c r="T9" s="65">
        <v>15.568982923470401</v>
      </c>
      <c r="U9" s="67">
        <v>-6.1055038241150002E-3</v>
      </c>
      <c r="V9" s="52"/>
      <c r="W9" s="52"/>
    </row>
    <row r="10" spans="1:23" ht="14.25" thickBot="1">
      <c r="A10" s="50"/>
      <c r="B10" s="39" t="s">
        <v>8</v>
      </c>
      <c r="C10" s="40"/>
      <c r="D10" s="65">
        <v>166890.2084</v>
      </c>
      <c r="E10" s="65">
        <v>187724</v>
      </c>
      <c r="F10" s="66">
        <v>88.901903006541502</v>
      </c>
      <c r="G10" s="65">
        <v>69646.752500000002</v>
      </c>
      <c r="H10" s="66">
        <v>139.623819358986</v>
      </c>
      <c r="I10" s="65">
        <v>42370.173499999997</v>
      </c>
      <c r="J10" s="66">
        <v>25.388052364610701</v>
      </c>
      <c r="K10" s="65">
        <v>19775.766100000001</v>
      </c>
      <c r="L10" s="66">
        <v>28.394383643372301</v>
      </c>
      <c r="M10" s="66">
        <v>1.1425300686581199</v>
      </c>
      <c r="N10" s="65">
        <v>1119017.7093</v>
      </c>
      <c r="O10" s="65">
        <v>48707598.572099999</v>
      </c>
      <c r="P10" s="65">
        <v>97901</v>
      </c>
      <c r="Q10" s="65">
        <v>79637</v>
      </c>
      <c r="R10" s="66">
        <v>22.934063312279498</v>
      </c>
      <c r="S10" s="65">
        <v>1.7046833883208501</v>
      </c>
      <c r="T10" s="65">
        <v>1.4694488880796599</v>
      </c>
      <c r="U10" s="67">
        <v>13.799307358353699</v>
      </c>
      <c r="V10" s="52"/>
      <c r="W10" s="52"/>
    </row>
    <row r="11" spans="1:23" ht="14.25" thickBot="1">
      <c r="A11" s="50"/>
      <c r="B11" s="39" t="s">
        <v>9</v>
      </c>
      <c r="C11" s="40"/>
      <c r="D11" s="65">
        <v>44874.623099999997</v>
      </c>
      <c r="E11" s="65">
        <v>71668</v>
      </c>
      <c r="F11" s="66">
        <v>62.614588240218801</v>
      </c>
      <c r="G11" s="65">
        <v>51744.605300000003</v>
      </c>
      <c r="H11" s="66">
        <v>-13.2767119589953</v>
      </c>
      <c r="I11" s="65">
        <v>10694.748799999999</v>
      </c>
      <c r="J11" s="66">
        <v>23.832509470146402</v>
      </c>
      <c r="K11" s="65">
        <v>9498.7070000000003</v>
      </c>
      <c r="L11" s="66">
        <v>18.356902994871199</v>
      </c>
      <c r="M11" s="66">
        <v>0.12591627470981001</v>
      </c>
      <c r="N11" s="65">
        <v>390998.48479999998</v>
      </c>
      <c r="O11" s="65">
        <v>17215325.398200002</v>
      </c>
      <c r="P11" s="65">
        <v>2385</v>
      </c>
      <c r="Q11" s="65">
        <v>1916</v>
      </c>
      <c r="R11" s="66">
        <v>24.478079331941601</v>
      </c>
      <c r="S11" s="65">
        <v>18.815355597484299</v>
      </c>
      <c r="T11" s="65">
        <v>18.110141910229601</v>
      </c>
      <c r="U11" s="67">
        <v>3.7480752548143301</v>
      </c>
      <c r="V11" s="52"/>
      <c r="W11" s="52"/>
    </row>
    <row r="12" spans="1:23" ht="14.25" thickBot="1">
      <c r="A12" s="50"/>
      <c r="B12" s="39" t="s">
        <v>10</v>
      </c>
      <c r="C12" s="40"/>
      <c r="D12" s="65">
        <v>183565.15640000001</v>
      </c>
      <c r="E12" s="65">
        <v>358842</v>
      </c>
      <c r="F12" s="66">
        <v>51.154869385411999</v>
      </c>
      <c r="G12" s="65">
        <v>254034.58910000001</v>
      </c>
      <c r="H12" s="66">
        <v>-27.7400935635028</v>
      </c>
      <c r="I12" s="65">
        <v>-5893.4988999999996</v>
      </c>
      <c r="J12" s="66">
        <v>-3.2105760241108601</v>
      </c>
      <c r="K12" s="65">
        <v>32448.8766</v>
      </c>
      <c r="L12" s="66">
        <v>12.7734088160831</v>
      </c>
      <c r="M12" s="66">
        <v>-1.1816241274744199</v>
      </c>
      <c r="N12" s="65">
        <v>1904113.4486</v>
      </c>
      <c r="O12" s="65">
        <v>65249687.854599997</v>
      </c>
      <c r="P12" s="65">
        <v>1528</v>
      </c>
      <c r="Q12" s="65">
        <v>1562</v>
      </c>
      <c r="R12" s="66">
        <v>-2.1766965428937302</v>
      </c>
      <c r="S12" s="65">
        <v>120.134264659686</v>
      </c>
      <c r="T12" s="65">
        <v>129.01787477592799</v>
      </c>
      <c r="U12" s="67">
        <v>-7.3947346674221199</v>
      </c>
      <c r="V12" s="52"/>
      <c r="W12" s="52"/>
    </row>
    <row r="13" spans="1:23" ht="14.25" thickBot="1">
      <c r="A13" s="50"/>
      <c r="B13" s="39" t="s">
        <v>11</v>
      </c>
      <c r="C13" s="40"/>
      <c r="D13" s="65">
        <v>393120.01939999999</v>
      </c>
      <c r="E13" s="65">
        <v>618294</v>
      </c>
      <c r="F13" s="66">
        <v>63.581406159529301</v>
      </c>
      <c r="G13" s="65">
        <v>445384.6483</v>
      </c>
      <c r="H13" s="66">
        <v>-11.734717193214999</v>
      </c>
      <c r="I13" s="65">
        <v>54118.235500000003</v>
      </c>
      <c r="J13" s="66">
        <v>13.7663392423001</v>
      </c>
      <c r="K13" s="65">
        <v>101913.6105</v>
      </c>
      <c r="L13" s="66">
        <v>22.882156106861</v>
      </c>
      <c r="M13" s="66">
        <v>-0.468979312630672</v>
      </c>
      <c r="N13" s="65">
        <v>2934894.1383000002</v>
      </c>
      <c r="O13" s="65">
        <v>99534803.357299998</v>
      </c>
      <c r="P13" s="65">
        <v>12025</v>
      </c>
      <c r="Q13" s="65">
        <v>9888</v>
      </c>
      <c r="R13" s="66">
        <v>21.612055016181198</v>
      </c>
      <c r="S13" s="65">
        <v>32.691893505197498</v>
      </c>
      <c r="T13" s="65">
        <v>27.857837752831699</v>
      </c>
      <c r="U13" s="67">
        <v>14.7867108144019</v>
      </c>
      <c r="V13" s="52"/>
      <c r="W13" s="52"/>
    </row>
    <row r="14" spans="1:23" ht="14.25" thickBot="1">
      <c r="A14" s="50"/>
      <c r="B14" s="39" t="s">
        <v>12</v>
      </c>
      <c r="C14" s="40"/>
      <c r="D14" s="65">
        <v>154956.44260000001</v>
      </c>
      <c r="E14" s="65">
        <v>239221</v>
      </c>
      <c r="F14" s="66">
        <v>64.775434681737806</v>
      </c>
      <c r="G14" s="65">
        <v>183709.47760000001</v>
      </c>
      <c r="H14" s="66">
        <v>-15.6513617999641</v>
      </c>
      <c r="I14" s="65">
        <v>30400.944</v>
      </c>
      <c r="J14" s="66">
        <v>19.619025508010701</v>
      </c>
      <c r="K14" s="65">
        <v>36594.811399999999</v>
      </c>
      <c r="L14" s="66">
        <v>19.919936564013199</v>
      </c>
      <c r="M14" s="66">
        <v>-0.169255344215273</v>
      </c>
      <c r="N14" s="65">
        <v>1477245.5567999999</v>
      </c>
      <c r="O14" s="65">
        <v>51808980.478399999</v>
      </c>
      <c r="P14" s="65">
        <v>2236</v>
      </c>
      <c r="Q14" s="65">
        <v>1983</v>
      </c>
      <c r="R14" s="66">
        <v>12.758446797781099</v>
      </c>
      <c r="S14" s="65">
        <v>69.300734615384599</v>
      </c>
      <c r="T14" s="65">
        <v>66.999022692889596</v>
      </c>
      <c r="U14" s="67">
        <v>3.3213384176508698</v>
      </c>
      <c r="V14" s="52"/>
      <c r="W14" s="52"/>
    </row>
    <row r="15" spans="1:23" ht="14.25" thickBot="1">
      <c r="A15" s="50"/>
      <c r="B15" s="39" t="s">
        <v>13</v>
      </c>
      <c r="C15" s="40"/>
      <c r="D15" s="65">
        <v>96048.664600000004</v>
      </c>
      <c r="E15" s="65">
        <v>187382</v>
      </c>
      <c r="F15" s="66">
        <v>51.258212955353201</v>
      </c>
      <c r="G15" s="65">
        <v>149778.065</v>
      </c>
      <c r="H15" s="66">
        <v>-35.872676282738702</v>
      </c>
      <c r="I15" s="65">
        <v>19715.813300000002</v>
      </c>
      <c r="J15" s="66">
        <v>20.526899964833</v>
      </c>
      <c r="K15" s="65">
        <v>29543.550299999999</v>
      </c>
      <c r="L15" s="66">
        <v>19.724884481582801</v>
      </c>
      <c r="M15" s="66">
        <v>-0.332652538378233</v>
      </c>
      <c r="N15" s="65">
        <v>938964.51630000002</v>
      </c>
      <c r="O15" s="65">
        <v>32490874.2905</v>
      </c>
      <c r="P15" s="65">
        <v>3090</v>
      </c>
      <c r="Q15" s="65">
        <v>2807</v>
      </c>
      <c r="R15" s="66">
        <v>10.0819380121126</v>
      </c>
      <c r="S15" s="65">
        <v>31.0837102265372</v>
      </c>
      <c r="T15" s="65">
        <v>28.4863331670823</v>
      </c>
      <c r="U15" s="67">
        <v>8.3560715259707194</v>
      </c>
      <c r="V15" s="52"/>
      <c r="W15" s="52"/>
    </row>
    <row r="16" spans="1:23" ht="14.25" thickBot="1">
      <c r="A16" s="50"/>
      <c r="B16" s="39" t="s">
        <v>14</v>
      </c>
      <c r="C16" s="40"/>
      <c r="D16" s="65">
        <v>886937.54180000001</v>
      </c>
      <c r="E16" s="65">
        <v>1016609</v>
      </c>
      <c r="F16" s="66">
        <v>87.244706844027604</v>
      </c>
      <c r="G16" s="65">
        <v>448856.52419999999</v>
      </c>
      <c r="H16" s="66">
        <v>97.599342770118994</v>
      </c>
      <c r="I16" s="65">
        <v>48107.630499999999</v>
      </c>
      <c r="J16" s="66">
        <v>5.4240155854004897</v>
      </c>
      <c r="K16" s="65">
        <v>17636.742600000001</v>
      </c>
      <c r="L16" s="66">
        <v>3.9292606098205001</v>
      </c>
      <c r="M16" s="66">
        <v>1.7276936331769099</v>
      </c>
      <c r="N16" s="65">
        <v>6236738.3224999998</v>
      </c>
      <c r="O16" s="65">
        <v>270188858.6886</v>
      </c>
      <c r="P16" s="65">
        <v>60564</v>
      </c>
      <c r="Q16" s="65">
        <v>44814</v>
      </c>
      <c r="R16" s="66">
        <v>35.145267104029998</v>
      </c>
      <c r="S16" s="65">
        <v>14.6446328148735</v>
      </c>
      <c r="T16" s="65">
        <v>15.096833998304099</v>
      </c>
      <c r="U16" s="67">
        <v>-3.0878287571082601</v>
      </c>
      <c r="V16" s="52"/>
      <c r="W16" s="52"/>
    </row>
    <row r="17" spans="1:21" ht="12" thickBot="1">
      <c r="A17" s="50"/>
      <c r="B17" s="39" t="s">
        <v>15</v>
      </c>
      <c r="C17" s="40"/>
      <c r="D17" s="65">
        <v>423867.89889999997</v>
      </c>
      <c r="E17" s="65">
        <v>841183</v>
      </c>
      <c r="F17" s="66">
        <v>50.389498943749501</v>
      </c>
      <c r="G17" s="65">
        <v>363284.11099999998</v>
      </c>
      <c r="H17" s="66">
        <v>16.676696300653798</v>
      </c>
      <c r="I17" s="65">
        <v>42370.884100000003</v>
      </c>
      <c r="J17" s="66">
        <v>9.9962474652972606</v>
      </c>
      <c r="K17" s="65">
        <v>51154.330499999996</v>
      </c>
      <c r="L17" s="66">
        <v>14.081081156891001</v>
      </c>
      <c r="M17" s="66">
        <v>-0.17170484520367199</v>
      </c>
      <c r="N17" s="65">
        <v>3837524.3344000001</v>
      </c>
      <c r="O17" s="65">
        <v>252526908.58899999</v>
      </c>
      <c r="P17" s="65">
        <v>10656</v>
      </c>
      <c r="Q17" s="65">
        <v>9255</v>
      </c>
      <c r="R17" s="66">
        <v>15.137763371150699</v>
      </c>
      <c r="S17" s="65">
        <v>39.7773929147898</v>
      </c>
      <c r="T17" s="65">
        <v>46.138526234467903</v>
      </c>
      <c r="U17" s="67">
        <v>-15.991830669507999</v>
      </c>
    </row>
    <row r="18" spans="1:21" ht="12" thickBot="1">
      <c r="A18" s="50"/>
      <c r="B18" s="39" t="s">
        <v>16</v>
      </c>
      <c r="C18" s="40"/>
      <c r="D18" s="65">
        <v>1926838.2663</v>
      </c>
      <c r="E18" s="65">
        <v>2491582</v>
      </c>
      <c r="F18" s="66">
        <v>77.333929459275296</v>
      </c>
      <c r="G18" s="65">
        <v>1184356.3156000001</v>
      </c>
      <c r="H18" s="66">
        <v>62.690757918055702</v>
      </c>
      <c r="I18" s="65">
        <v>308217.30839999998</v>
      </c>
      <c r="J18" s="66">
        <v>15.996013458454501</v>
      </c>
      <c r="K18" s="65">
        <v>205299.5796</v>
      </c>
      <c r="L18" s="66">
        <v>17.3342749049296</v>
      </c>
      <c r="M18" s="66">
        <v>0.50130511226823804</v>
      </c>
      <c r="N18" s="65">
        <v>14281243.0197</v>
      </c>
      <c r="O18" s="65">
        <v>626147105.43069994</v>
      </c>
      <c r="P18" s="65">
        <v>102190</v>
      </c>
      <c r="Q18" s="65">
        <v>77973</v>
      </c>
      <c r="R18" s="66">
        <v>31.058186808254099</v>
      </c>
      <c r="S18" s="65">
        <v>18.855448344260701</v>
      </c>
      <c r="T18" s="65">
        <v>19.0248785143575</v>
      </c>
      <c r="U18" s="67">
        <v>-0.89857407261500399</v>
      </c>
    </row>
    <row r="19" spans="1:21" ht="12" thickBot="1">
      <c r="A19" s="50"/>
      <c r="B19" s="39" t="s">
        <v>17</v>
      </c>
      <c r="C19" s="40"/>
      <c r="D19" s="65">
        <v>605033.83689999999</v>
      </c>
      <c r="E19" s="65">
        <v>1363668</v>
      </c>
      <c r="F19" s="66">
        <v>44.368118698979501</v>
      </c>
      <c r="G19" s="65">
        <v>488123.34860000003</v>
      </c>
      <c r="H19" s="66">
        <v>23.951013332042798</v>
      </c>
      <c r="I19" s="65">
        <v>72078.3217</v>
      </c>
      <c r="J19" s="66">
        <v>11.9131058965737</v>
      </c>
      <c r="K19" s="65">
        <v>71261.538799999995</v>
      </c>
      <c r="L19" s="66">
        <v>14.599084228277</v>
      </c>
      <c r="M19" s="66">
        <v>1.1461763438652999E-2</v>
      </c>
      <c r="N19" s="65">
        <v>5585199.4844000004</v>
      </c>
      <c r="O19" s="65">
        <v>214689608.80520001</v>
      </c>
      <c r="P19" s="65">
        <v>15848</v>
      </c>
      <c r="Q19" s="65">
        <v>12306</v>
      </c>
      <c r="R19" s="66">
        <v>28.782707622298101</v>
      </c>
      <c r="S19" s="65">
        <v>38.177299148157502</v>
      </c>
      <c r="T19" s="65">
        <v>41.066973216317201</v>
      </c>
      <c r="U19" s="67">
        <v>-7.56908983253523</v>
      </c>
    </row>
    <row r="20" spans="1:21" ht="12" thickBot="1">
      <c r="A20" s="50"/>
      <c r="B20" s="39" t="s">
        <v>18</v>
      </c>
      <c r="C20" s="40"/>
      <c r="D20" s="65">
        <v>945763.40540000005</v>
      </c>
      <c r="E20" s="65">
        <v>1411800</v>
      </c>
      <c r="F20" s="66">
        <v>66.989899801671598</v>
      </c>
      <c r="G20" s="65">
        <v>836664.39720000001</v>
      </c>
      <c r="H20" s="66">
        <v>13.039757466089499</v>
      </c>
      <c r="I20" s="65">
        <v>22843.059600000001</v>
      </c>
      <c r="J20" s="66">
        <v>2.4153038137840399</v>
      </c>
      <c r="K20" s="65">
        <v>27765.767899999999</v>
      </c>
      <c r="L20" s="66">
        <v>3.31862667909876</v>
      </c>
      <c r="M20" s="66">
        <v>-0.177294152919862</v>
      </c>
      <c r="N20" s="65">
        <v>9093256.0028000008</v>
      </c>
      <c r="O20" s="65">
        <v>326301935.8761</v>
      </c>
      <c r="P20" s="65">
        <v>38869</v>
      </c>
      <c r="Q20" s="65">
        <v>34414</v>
      </c>
      <c r="R20" s="66">
        <v>12.9453129540303</v>
      </c>
      <c r="S20" s="65">
        <v>24.332074542694698</v>
      </c>
      <c r="T20" s="65">
        <v>25.234954149474099</v>
      </c>
      <c r="U20" s="67">
        <v>-3.71065609385301</v>
      </c>
    </row>
    <row r="21" spans="1:21" ht="12" thickBot="1">
      <c r="A21" s="50"/>
      <c r="B21" s="39" t="s">
        <v>19</v>
      </c>
      <c r="C21" s="40"/>
      <c r="D21" s="65">
        <v>376099.97259999998</v>
      </c>
      <c r="E21" s="65">
        <v>529750</v>
      </c>
      <c r="F21" s="66">
        <v>70.995747541293099</v>
      </c>
      <c r="G21" s="65">
        <v>290508.48119999998</v>
      </c>
      <c r="H21" s="66">
        <v>29.462648059859799</v>
      </c>
      <c r="I21" s="65">
        <v>44273.882799999999</v>
      </c>
      <c r="J21" s="66">
        <v>11.7718388794161</v>
      </c>
      <c r="K21" s="65">
        <v>40640.2111</v>
      </c>
      <c r="L21" s="66">
        <v>13.9893372242104</v>
      </c>
      <c r="M21" s="66">
        <v>8.9410748656274006E-2</v>
      </c>
      <c r="N21" s="65">
        <v>3099314.0792</v>
      </c>
      <c r="O21" s="65">
        <v>123977007.05230001</v>
      </c>
      <c r="P21" s="65">
        <v>35068</v>
      </c>
      <c r="Q21" s="65">
        <v>29884</v>
      </c>
      <c r="R21" s="66">
        <v>17.3470753580511</v>
      </c>
      <c r="S21" s="65">
        <v>10.7248765997491</v>
      </c>
      <c r="T21" s="65">
        <v>10.403168903092</v>
      </c>
      <c r="U21" s="67">
        <v>2.9996400766478799</v>
      </c>
    </row>
    <row r="22" spans="1:21" ht="12" thickBot="1">
      <c r="A22" s="50"/>
      <c r="B22" s="39" t="s">
        <v>20</v>
      </c>
      <c r="C22" s="40"/>
      <c r="D22" s="65">
        <v>1252725.8910999999</v>
      </c>
      <c r="E22" s="65">
        <v>1741623</v>
      </c>
      <c r="F22" s="66">
        <v>71.928648800572802</v>
      </c>
      <c r="G22" s="65">
        <v>605516.70539999998</v>
      </c>
      <c r="H22" s="66">
        <v>106.88543849049699</v>
      </c>
      <c r="I22" s="65">
        <v>154336.6476</v>
      </c>
      <c r="J22" s="66">
        <v>12.320065282954999</v>
      </c>
      <c r="K22" s="65">
        <v>95962.974499999997</v>
      </c>
      <c r="L22" s="66">
        <v>15.8481134614787</v>
      </c>
      <c r="M22" s="66">
        <v>0.60829370290100804</v>
      </c>
      <c r="N22" s="65">
        <v>9097997.8105999995</v>
      </c>
      <c r="O22" s="65">
        <v>354798114.403</v>
      </c>
      <c r="P22" s="65">
        <v>82604</v>
      </c>
      <c r="Q22" s="65">
        <v>65202</v>
      </c>
      <c r="R22" s="66">
        <v>26.6893653568909</v>
      </c>
      <c r="S22" s="65">
        <v>15.1654386119316</v>
      </c>
      <c r="T22" s="65">
        <v>15.224456252875701</v>
      </c>
      <c r="U22" s="67">
        <v>-0.38915881336673802</v>
      </c>
    </row>
    <row r="23" spans="1:21" ht="12" thickBot="1">
      <c r="A23" s="50"/>
      <c r="B23" s="39" t="s">
        <v>21</v>
      </c>
      <c r="C23" s="40"/>
      <c r="D23" s="65">
        <v>2752745.1189000001</v>
      </c>
      <c r="E23" s="65">
        <v>3447290</v>
      </c>
      <c r="F23" s="66">
        <v>79.852438260198596</v>
      </c>
      <c r="G23" s="65">
        <v>2025983.8148000001</v>
      </c>
      <c r="H23" s="66">
        <v>35.872019252618898</v>
      </c>
      <c r="I23" s="65">
        <v>155110.97529999999</v>
      </c>
      <c r="J23" s="66">
        <v>5.6347743289063601</v>
      </c>
      <c r="K23" s="65">
        <v>204771.09899999999</v>
      </c>
      <c r="L23" s="66">
        <v>10.107242590198799</v>
      </c>
      <c r="M23" s="66">
        <v>-0.24251529606724401</v>
      </c>
      <c r="N23" s="65">
        <v>21961949.4943</v>
      </c>
      <c r="O23" s="65">
        <v>790078015.27680004</v>
      </c>
      <c r="P23" s="65">
        <v>94209</v>
      </c>
      <c r="Q23" s="65">
        <v>78666</v>
      </c>
      <c r="R23" s="66">
        <v>19.7582182899855</v>
      </c>
      <c r="S23" s="65">
        <v>29.219555657102799</v>
      </c>
      <c r="T23" s="65">
        <v>29.243071999339001</v>
      </c>
      <c r="U23" s="67">
        <v>-8.0481518994053994E-2</v>
      </c>
    </row>
    <row r="24" spans="1:21" ht="12" thickBot="1">
      <c r="A24" s="50"/>
      <c r="B24" s="39" t="s">
        <v>22</v>
      </c>
      <c r="C24" s="40"/>
      <c r="D24" s="65">
        <v>335813.01069999998</v>
      </c>
      <c r="E24" s="65">
        <v>488615</v>
      </c>
      <c r="F24" s="66">
        <v>68.727527951454604</v>
      </c>
      <c r="G24" s="65">
        <v>249661.49660000001</v>
      </c>
      <c r="H24" s="66">
        <v>34.507329032810098</v>
      </c>
      <c r="I24" s="65">
        <v>50351.710400000004</v>
      </c>
      <c r="J24" s="66">
        <v>14.9939724774339</v>
      </c>
      <c r="K24" s="65">
        <v>43300.999900000003</v>
      </c>
      <c r="L24" s="66">
        <v>17.3438838145617</v>
      </c>
      <c r="M24" s="66">
        <v>0.162830200602365</v>
      </c>
      <c r="N24" s="65">
        <v>2613109.9205999998</v>
      </c>
      <c r="O24" s="65">
        <v>96216324.015900001</v>
      </c>
      <c r="P24" s="65">
        <v>36517</v>
      </c>
      <c r="Q24" s="65">
        <v>30326</v>
      </c>
      <c r="R24" s="66">
        <v>20.4148255622238</v>
      </c>
      <c r="S24" s="65">
        <v>9.1960733548758107</v>
      </c>
      <c r="T24" s="65">
        <v>8.8732912121611793</v>
      </c>
      <c r="U24" s="67">
        <v>3.50999965157399</v>
      </c>
    </row>
    <row r="25" spans="1:21" ht="12" thickBot="1">
      <c r="A25" s="50"/>
      <c r="B25" s="39" t="s">
        <v>23</v>
      </c>
      <c r="C25" s="40"/>
      <c r="D25" s="65">
        <v>327217.60889999999</v>
      </c>
      <c r="E25" s="65">
        <v>505729</v>
      </c>
      <c r="F25" s="66">
        <v>64.702164380527904</v>
      </c>
      <c r="G25" s="65">
        <v>311356.02519999997</v>
      </c>
      <c r="H25" s="66">
        <v>5.0943557908703596</v>
      </c>
      <c r="I25" s="65">
        <v>24781.2438</v>
      </c>
      <c r="J25" s="66">
        <v>7.5733221947640699</v>
      </c>
      <c r="K25" s="65">
        <v>28440.9375</v>
      </c>
      <c r="L25" s="66">
        <v>9.1345389837023099</v>
      </c>
      <c r="M25" s="66">
        <v>-0.128676971355111</v>
      </c>
      <c r="N25" s="65">
        <v>2494051.9799000002</v>
      </c>
      <c r="O25" s="65">
        <v>80998831.796900004</v>
      </c>
      <c r="P25" s="65">
        <v>21471</v>
      </c>
      <c r="Q25" s="65">
        <v>18599</v>
      </c>
      <c r="R25" s="66">
        <v>15.4416904134631</v>
      </c>
      <c r="S25" s="65">
        <v>15.2399799217549</v>
      </c>
      <c r="T25" s="65">
        <v>14.7563648260659</v>
      </c>
      <c r="U25" s="67">
        <v>3.17333158030379</v>
      </c>
    </row>
    <row r="26" spans="1:21" ht="12" thickBot="1">
      <c r="A26" s="50"/>
      <c r="B26" s="39" t="s">
        <v>24</v>
      </c>
      <c r="C26" s="40"/>
      <c r="D26" s="65">
        <v>539847.98080000002</v>
      </c>
      <c r="E26" s="65">
        <v>762674</v>
      </c>
      <c r="F26" s="66">
        <v>70.783582605411993</v>
      </c>
      <c r="G26" s="65">
        <v>405838.3321</v>
      </c>
      <c r="H26" s="66">
        <v>33.020451273434603</v>
      </c>
      <c r="I26" s="65">
        <v>102844.29429999999</v>
      </c>
      <c r="J26" s="66">
        <v>19.0506027544264</v>
      </c>
      <c r="K26" s="65">
        <v>85556.821400000001</v>
      </c>
      <c r="L26" s="66">
        <v>21.081503306326098</v>
      </c>
      <c r="M26" s="66">
        <v>0.20205838198659401</v>
      </c>
      <c r="N26" s="65">
        <v>4220419.7773000002</v>
      </c>
      <c r="O26" s="65">
        <v>172267339.84549999</v>
      </c>
      <c r="P26" s="65">
        <v>43035</v>
      </c>
      <c r="Q26" s="65">
        <v>38927</v>
      </c>
      <c r="R26" s="66">
        <v>10.553086546612899</v>
      </c>
      <c r="S26" s="65">
        <v>12.544393651678901</v>
      </c>
      <c r="T26" s="65">
        <v>12.211695113931199</v>
      </c>
      <c r="U26" s="67">
        <v>2.6521691441270598</v>
      </c>
    </row>
    <row r="27" spans="1:21" ht="12" thickBot="1">
      <c r="A27" s="50"/>
      <c r="B27" s="39" t="s">
        <v>25</v>
      </c>
      <c r="C27" s="40"/>
      <c r="D27" s="65">
        <v>268562.49369999999</v>
      </c>
      <c r="E27" s="65">
        <v>372673</v>
      </c>
      <c r="F27" s="66">
        <v>72.0638451672109</v>
      </c>
      <c r="G27" s="65">
        <v>214923.3034</v>
      </c>
      <c r="H27" s="66">
        <v>24.957363604341399</v>
      </c>
      <c r="I27" s="65">
        <v>79328.839699999997</v>
      </c>
      <c r="J27" s="66">
        <v>29.538316615653301</v>
      </c>
      <c r="K27" s="65">
        <v>64228.718800000002</v>
      </c>
      <c r="L27" s="66">
        <v>29.8844833407674</v>
      </c>
      <c r="M27" s="66">
        <v>0.23509920767717399</v>
      </c>
      <c r="N27" s="65">
        <v>2206268.4298999999</v>
      </c>
      <c r="O27" s="65">
        <v>80803411.684200004</v>
      </c>
      <c r="P27" s="65">
        <v>41185</v>
      </c>
      <c r="Q27" s="65">
        <v>34779</v>
      </c>
      <c r="R27" s="66">
        <v>18.419160987952498</v>
      </c>
      <c r="S27" s="65">
        <v>6.5208812358868498</v>
      </c>
      <c r="T27" s="65">
        <v>6.4229030104373299</v>
      </c>
      <c r="U27" s="67">
        <v>1.5025304388356</v>
      </c>
    </row>
    <row r="28" spans="1:21" ht="12" thickBot="1">
      <c r="A28" s="50"/>
      <c r="B28" s="39" t="s">
        <v>26</v>
      </c>
      <c r="C28" s="40"/>
      <c r="D28" s="65">
        <v>1037311.6218</v>
      </c>
      <c r="E28" s="65">
        <v>1250627</v>
      </c>
      <c r="F28" s="66">
        <v>82.943325371993396</v>
      </c>
      <c r="G28" s="65">
        <v>931204.31339999998</v>
      </c>
      <c r="H28" s="66">
        <v>11.394632399476601</v>
      </c>
      <c r="I28" s="65">
        <v>60620.649799999999</v>
      </c>
      <c r="J28" s="66">
        <v>5.8440152916447303</v>
      </c>
      <c r="K28" s="65">
        <v>69070.375400000004</v>
      </c>
      <c r="L28" s="66">
        <v>7.4173169524753604</v>
      </c>
      <c r="M28" s="66">
        <v>-0.122335017741919</v>
      </c>
      <c r="N28" s="65">
        <v>8421292.4646000005</v>
      </c>
      <c r="O28" s="65">
        <v>280721917.42760003</v>
      </c>
      <c r="P28" s="65">
        <v>50534</v>
      </c>
      <c r="Q28" s="65">
        <v>45667</v>
      </c>
      <c r="R28" s="66">
        <v>10.657586440974899</v>
      </c>
      <c r="S28" s="65">
        <v>20.5270040329283</v>
      </c>
      <c r="T28" s="65">
        <v>20.049002636477098</v>
      </c>
      <c r="U28" s="67">
        <v>2.32864667286292</v>
      </c>
    </row>
    <row r="29" spans="1:21" ht="12" thickBot="1">
      <c r="A29" s="50"/>
      <c r="B29" s="39" t="s">
        <v>27</v>
      </c>
      <c r="C29" s="40"/>
      <c r="D29" s="65">
        <v>577056.66029999999</v>
      </c>
      <c r="E29" s="65">
        <v>838277</v>
      </c>
      <c r="F29" s="66">
        <v>68.838422180257794</v>
      </c>
      <c r="G29" s="65">
        <v>498717.8481</v>
      </c>
      <c r="H29" s="66">
        <v>15.708042633415401</v>
      </c>
      <c r="I29" s="65">
        <v>83707.633300000001</v>
      </c>
      <c r="J29" s="66">
        <v>14.5059643287857</v>
      </c>
      <c r="K29" s="65">
        <v>103110.6203</v>
      </c>
      <c r="L29" s="66">
        <v>20.675141403666998</v>
      </c>
      <c r="M29" s="66">
        <v>-0.18817641619793399</v>
      </c>
      <c r="N29" s="65">
        <v>4987591.3432999998</v>
      </c>
      <c r="O29" s="65">
        <v>197582238.2042</v>
      </c>
      <c r="P29" s="65">
        <v>89762</v>
      </c>
      <c r="Q29" s="65">
        <v>84639</v>
      </c>
      <c r="R29" s="66">
        <v>6.0527652736918096</v>
      </c>
      <c r="S29" s="65">
        <v>6.4287411187362098</v>
      </c>
      <c r="T29" s="65">
        <v>6.2612300901475697</v>
      </c>
      <c r="U29" s="67">
        <v>2.60565833177579</v>
      </c>
    </row>
    <row r="30" spans="1:21" ht="12" thickBot="1">
      <c r="A30" s="50"/>
      <c r="B30" s="39" t="s">
        <v>28</v>
      </c>
      <c r="C30" s="40"/>
      <c r="D30" s="65">
        <v>996622.24340000004</v>
      </c>
      <c r="E30" s="65">
        <v>1656396</v>
      </c>
      <c r="F30" s="66">
        <v>60.168114593370198</v>
      </c>
      <c r="G30" s="65">
        <v>744121.25269999995</v>
      </c>
      <c r="H30" s="66">
        <v>33.932775039526902</v>
      </c>
      <c r="I30" s="65">
        <v>161940.09589999999</v>
      </c>
      <c r="J30" s="66">
        <v>16.2488944003033</v>
      </c>
      <c r="K30" s="65">
        <v>122975.77589999999</v>
      </c>
      <c r="L30" s="66">
        <v>16.5263087774727</v>
      </c>
      <c r="M30" s="66">
        <v>0.31684549021820801</v>
      </c>
      <c r="N30" s="65">
        <v>8185254.9282</v>
      </c>
      <c r="O30" s="65">
        <v>359800055.62290001</v>
      </c>
      <c r="P30" s="65">
        <v>77451</v>
      </c>
      <c r="Q30" s="65">
        <v>67261</v>
      </c>
      <c r="R30" s="66">
        <v>15.149938300055</v>
      </c>
      <c r="S30" s="65">
        <v>12.867777606486699</v>
      </c>
      <c r="T30" s="65">
        <v>12.3765527541963</v>
      </c>
      <c r="U30" s="67">
        <v>3.8174801221518799</v>
      </c>
    </row>
    <row r="31" spans="1:21" ht="12" thickBot="1">
      <c r="A31" s="50"/>
      <c r="B31" s="39" t="s">
        <v>29</v>
      </c>
      <c r="C31" s="40"/>
      <c r="D31" s="65">
        <v>1479955.9114000001</v>
      </c>
      <c r="E31" s="65">
        <v>1628771</v>
      </c>
      <c r="F31" s="66">
        <v>90.863351041982</v>
      </c>
      <c r="G31" s="65">
        <v>909020.14110000001</v>
      </c>
      <c r="H31" s="66">
        <v>62.807823994869203</v>
      </c>
      <c r="I31" s="65">
        <v>-12890.8089</v>
      </c>
      <c r="J31" s="66">
        <v>-0.87102654887912401</v>
      </c>
      <c r="K31" s="65">
        <v>30067.453600000001</v>
      </c>
      <c r="L31" s="66">
        <v>3.3076773814511502</v>
      </c>
      <c r="M31" s="66">
        <v>-1.42872965138624</v>
      </c>
      <c r="N31" s="65">
        <v>10540112.5877</v>
      </c>
      <c r="O31" s="65">
        <v>300606664.98830003</v>
      </c>
      <c r="P31" s="65">
        <v>46810</v>
      </c>
      <c r="Q31" s="65">
        <v>46233</v>
      </c>
      <c r="R31" s="66">
        <v>1.2480263015594899</v>
      </c>
      <c r="S31" s="65">
        <v>31.616233954283299</v>
      </c>
      <c r="T31" s="65">
        <v>32.068200335258403</v>
      </c>
      <c r="U31" s="67">
        <v>-1.4295389565646399</v>
      </c>
    </row>
    <row r="32" spans="1:21" ht="12" thickBot="1">
      <c r="A32" s="50"/>
      <c r="B32" s="39" t="s">
        <v>30</v>
      </c>
      <c r="C32" s="40"/>
      <c r="D32" s="65">
        <v>142889.6073</v>
      </c>
      <c r="E32" s="65">
        <v>175268</v>
      </c>
      <c r="F32" s="66">
        <v>81.526352386060196</v>
      </c>
      <c r="G32" s="65">
        <v>109472.2936</v>
      </c>
      <c r="H32" s="66">
        <v>30.525818543734299</v>
      </c>
      <c r="I32" s="65">
        <v>35229.947699999997</v>
      </c>
      <c r="J32" s="66">
        <v>24.655360432220899</v>
      </c>
      <c r="K32" s="65">
        <v>32601.4202</v>
      </c>
      <c r="L32" s="66">
        <v>29.780521744727601</v>
      </c>
      <c r="M32" s="66">
        <v>8.0626165482202E-2</v>
      </c>
      <c r="N32" s="65">
        <v>1159176.2435999999</v>
      </c>
      <c r="O32" s="65">
        <v>44536542.066699997</v>
      </c>
      <c r="P32" s="65">
        <v>29947</v>
      </c>
      <c r="Q32" s="65">
        <v>26217</v>
      </c>
      <c r="R32" s="66">
        <v>14.2274096959988</v>
      </c>
      <c r="S32" s="65">
        <v>4.7714164123284499</v>
      </c>
      <c r="T32" s="65">
        <v>4.5228071060762103</v>
      </c>
      <c r="U32" s="67">
        <v>5.2103879596397604</v>
      </c>
    </row>
    <row r="33" spans="1:21" ht="12" thickBot="1">
      <c r="A33" s="50"/>
      <c r="B33" s="39" t="s">
        <v>31</v>
      </c>
      <c r="C33" s="40"/>
      <c r="D33" s="65">
        <v>36.923200000000001</v>
      </c>
      <c r="E33" s="68"/>
      <c r="F33" s="68"/>
      <c r="G33" s="65">
        <v>130.12899999999999</v>
      </c>
      <c r="H33" s="66">
        <v>-71.625694503146903</v>
      </c>
      <c r="I33" s="65">
        <v>8.2455999999999996</v>
      </c>
      <c r="J33" s="66">
        <v>22.331758894137</v>
      </c>
      <c r="K33" s="65">
        <v>22.714200000000002</v>
      </c>
      <c r="L33" s="66">
        <v>17.455140668106299</v>
      </c>
      <c r="M33" s="66">
        <v>-0.63698479365330996</v>
      </c>
      <c r="N33" s="65">
        <v>324.49970000000002</v>
      </c>
      <c r="O33" s="65">
        <v>29617.724099999999</v>
      </c>
      <c r="P33" s="65">
        <v>6</v>
      </c>
      <c r="Q33" s="65">
        <v>4</v>
      </c>
      <c r="R33" s="66">
        <v>50</v>
      </c>
      <c r="S33" s="65">
        <v>6.1538666666666701</v>
      </c>
      <c r="T33" s="65">
        <v>4.359</v>
      </c>
      <c r="U33" s="67">
        <v>29.166486111712899</v>
      </c>
    </row>
    <row r="34" spans="1:21" ht="12" thickBot="1">
      <c r="A34" s="50"/>
      <c r="B34" s="39" t="s">
        <v>36</v>
      </c>
      <c r="C34" s="40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5">
        <v>25.9</v>
      </c>
      <c r="P34" s="68"/>
      <c r="Q34" s="68"/>
      <c r="R34" s="68"/>
      <c r="S34" s="68"/>
      <c r="T34" s="68"/>
      <c r="U34" s="69"/>
    </row>
    <row r="35" spans="1:21" ht="12" thickBot="1">
      <c r="A35" s="50"/>
      <c r="B35" s="39" t="s">
        <v>32</v>
      </c>
      <c r="C35" s="40"/>
      <c r="D35" s="65">
        <v>198995.57879999999</v>
      </c>
      <c r="E35" s="65">
        <v>282745</v>
      </c>
      <c r="F35" s="66">
        <v>70.379875435463106</v>
      </c>
      <c r="G35" s="65">
        <v>173622.2488</v>
      </c>
      <c r="H35" s="66">
        <v>14.614100540321999</v>
      </c>
      <c r="I35" s="65">
        <v>26747.948899999999</v>
      </c>
      <c r="J35" s="66">
        <v>13.4414789822456</v>
      </c>
      <c r="K35" s="65">
        <v>34865.856399999997</v>
      </c>
      <c r="L35" s="66">
        <v>20.081444999691801</v>
      </c>
      <c r="M35" s="66">
        <v>-0.23283258574999499</v>
      </c>
      <c r="N35" s="65">
        <v>1713052.8557</v>
      </c>
      <c r="O35" s="65">
        <v>47902814.902599998</v>
      </c>
      <c r="P35" s="65">
        <v>14007</v>
      </c>
      <c r="Q35" s="65">
        <v>12443</v>
      </c>
      <c r="R35" s="66">
        <v>12.5693160813309</v>
      </c>
      <c r="S35" s="65">
        <v>14.2068664810452</v>
      </c>
      <c r="T35" s="65">
        <v>14.338402322591</v>
      </c>
      <c r="U35" s="67">
        <v>-0.92586103854300295</v>
      </c>
    </row>
    <row r="36" spans="1:21" ht="12" thickBot="1">
      <c r="A36" s="50"/>
      <c r="B36" s="39" t="s">
        <v>37</v>
      </c>
      <c r="C36" s="40"/>
      <c r="D36" s="68"/>
      <c r="E36" s="65">
        <v>863702</v>
      </c>
      <c r="F36" s="68"/>
      <c r="G36" s="65">
        <v>24326.47</v>
      </c>
      <c r="H36" s="68"/>
      <c r="I36" s="68"/>
      <c r="J36" s="68"/>
      <c r="K36" s="65">
        <v>1002.0171</v>
      </c>
      <c r="L36" s="66">
        <v>4.1190402882128003</v>
      </c>
      <c r="M36" s="68"/>
      <c r="N36" s="68"/>
      <c r="O36" s="68"/>
      <c r="P36" s="68"/>
      <c r="Q36" s="68"/>
      <c r="R36" s="68"/>
      <c r="S36" s="68"/>
      <c r="T36" s="68"/>
      <c r="U36" s="69"/>
    </row>
    <row r="37" spans="1:21" ht="12" thickBot="1">
      <c r="A37" s="50"/>
      <c r="B37" s="39" t="s">
        <v>38</v>
      </c>
      <c r="C37" s="40"/>
      <c r="D37" s="68"/>
      <c r="E37" s="65">
        <v>283994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</row>
    <row r="38" spans="1:21" ht="12" thickBot="1">
      <c r="A38" s="50"/>
      <c r="B38" s="39" t="s">
        <v>39</v>
      </c>
      <c r="C38" s="40"/>
      <c r="D38" s="68"/>
      <c r="E38" s="65">
        <v>312242</v>
      </c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9"/>
    </row>
    <row r="39" spans="1:21" ht="12" customHeight="1" thickBot="1">
      <c r="A39" s="50"/>
      <c r="B39" s="39" t="s">
        <v>33</v>
      </c>
      <c r="C39" s="40"/>
      <c r="D39" s="65">
        <v>369143.16220000002</v>
      </c>
      <c r="E39" s="65">
        <v>505374</v>
      </c>
      <c r="F39" s="66">
        <v>73.043560254385895</v>
      </c>
      <c r="G39" s="65">
        <v>279828.69</v>
      </c>
      <c r="H39" s="66">
        <v>31.917553628972101</v>
      </c>
      <c r="I39" s="65">
        <v>19190.534899999999</v>
      </c>
      <c r="J39" s="66">
        <v>5.1986700188699899</v>
      </c>
      <c r="K39" s="65">
        <v>14450.461799999999</v>
      </c>
      <c r="L39" s="66">
        <v>5.16403868381044</v>
      </c>
      <c r="M39" s="66">
        <v>0.32802225739249402</v>
      </c>
      <c r="N39" s="65">
        <v>2350817.6398999998</v>
      </c>
      <c r="O39" s="65">
        <v>115073115.71349999</v>
      </c>
      <c r="P39" s="65">
        <v>538</v>
      </c>
      <c r="Q39" s="65">
        <v>411</v>
      </c>
      <c r="R39" s="66">
        <v>30.900243309002398</v>
      </c>
      <c r="S39" s="65">
        <v>686.13970669144999</v>
      </c>
      <c r="T39" s="65">
        <v>533.84499026764001</v>
      </c>
      <c r="U39" s="67">
        <v>22.195875699742199</v>
      </c>
    </row>
    <row r="40" spans="1:21" ht="12" thickBot="1">
      <c r="A40" s="50"/>
      <c r="B40" s="39" t="s">
        <v>34</v>
      </c>
      <c r="C40" s="40"/>
      <c r="D40" s="65">
        <v>585750.88619999995</v>
      </c>
      <c r="E40" s="65">
        <v>727229</v>
      </c>
      <c r="F40" s="66">
        <v>80.545589656078107</v>
      </c>
      <c r="G40" s="65">
        <v>384863.61300000001</v>
      </c>
      <c r="H40" s="66">
        <v>52.197003409620898</v>
      </c>
      <c r="I40" s="65">
        <v>36649.604700000004</v>
      </c>
      <c r="J40" s="66">
        <v>6.2568586003788402</v>
      </c>
      <c r="K40" s="65">
        <v>36435.9015</v>
      </c>
      <c r="L40" s="66">
        <v>9.4672243021322</v>
      </c>
      <c r="M40" s="66">
        <v>5.8651821747839998E-3</v>
      </c>
      <c r="N40" s="65">
        <v>4024342.7395000001</v>
      </c>
      <c r="O40" s="65">
        <v>155451949.68849999</v>
      </c>
      <c r="P40" s="65">
        <v>2715</v>
      </c>
      <c r="Q40" s="65">
        <v>2512</v>
      </c>
      <c r="R40" s="66">
        <v>8.0812101910828105</v>
      </c>
      <c r="S40" s="65">
        <v>215.746182762431</v>
      </c>
      <c r="T40" s="65">
        <v>216.50907611464999</v>
      </c>
      <c r="U40" s="67">
        <v>-0.35360688307461602</v>
      </c>
    </row>
    <row r="41" spans="1:21" ht="12" thickBot="1">
      <c r="A41" s="50"/>
      <c r="B41" s="39" t="s">
        <v>40</v>
      </c>
      <c r="C41" s="40"/>
      <c r="D41" s="68"/>
      <c r="E41" s="65">
        <v>355287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</row>
    <row r="42" spans="1:21" ht="12" thickBot="1">
      <c r="A42" s="50"/>
      <c r="B42" s="39" t="s">
        <v>41</v>
      </c>
      <c r="C42" s="40"/>
      <c r="D42" s="68"/>
      <c r="E42" s="65">
        <v>109497</v>
      </c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9"/>
    </row>
    <row r="43" spans="1:21" ht="12" thickBot="1">
      <c r="A43" s="51"/>
      <c r="B43" s="39" t="s">
        <v>35</v>
      </c>
      <c r="C43" s="40"/>
      <c r="D43" s="70">
        <v>13493.4031</v>
      </c>
      <c r="E43" s="71"/>
      <c r="F43" s="71"/>
      <c r="G43" s="70">
        <v>37451.567000000003</v>
      </c>
      <c r="H43" s="72">
        <v>-63.971058674260597</v>
      </c>
      <c r="I43" s="70">
        <v>1038.7039</v>
      </c>
      <c r="J43" s="72">
        <v>7.6978645957742096</v>
      </c>
      <c r="K43" s="70">
        <v>3451.5194999999999</v>
      </c>
      <c r="L43" s="72">
        <v>9.2159548357482599</v>
      </c>
      <c r="M43" s="72">
        <v>-0.69905895070272694</v>
      </c>
      <c r="N43" s="70">
        <v>249016.95569999999</v>
      </c>
      <c r="O43" s="70">
        <v>15374457.6556</v>
      </c>
      <c r="P43" s="70">
        <v>49</v>
      </c>
      <c r="Q43" s="70">
        <v>40</v>
      </c>
      <c r="R43" s="72">
        <v>22.5</v>
      </c>
      <c r="S43" s="70">
        <v>275.37557346938797</v>
      </c>
      <c r="T43" s="70">
        <v>614.0632425</v>
      </c>
      <c r="U43" s="73">
        <v>-122.991180649602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3:C23"/>
    <mergeCell ref="B24:C24"/>
    <mergeCell ref="B13:C13"/>
    <mergeCell ref="B14:C14"/>
    <mergeCell ref="B15:C15"/>
    <mergeCell ref="B16:C16"/>
    <mergeCell ref="B17:C17"/>
    <mergeCell ref="B18:C18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  <mergeCell ref="B31:C31"/>
    <mergeCell ref="B32:C32"/>
    <mergeCell ref="B33:C33"/>
    <mergeCell ref="B43:C43"/>
    <mergeCell ref="B37:C37"/>
    <mergeCell ref="B38:C38"/>
    <mergeCell ref="B39:C39"/>
    <mergeCell ref="B40:C40"/>
    <mergeCell ref="B41:C41"/>
    <mergeCell ref="B42:C42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tabSelected="1"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54035</v>
      </c>
      <c r="D2" s="32">
        <v>589235.75705384603</v>
      </c>
      <c r="E2" s="32">
        <v>480638.10840940202</v>
      </c>
      <c r="F2" s="32">
        <v>108597.64864444399</v>
      </c>
      <c r="G2" s="32">
        <v>480638.10840940202</v>
      </c>
      <c r="H2" s="32">
        <v>0.18430254332735699</v>
      </c>
    </row>
    <row r="3" spans="1:8" ht="14.25">
      <c r="A3" s="32">
        <v>2</v>
      </c>
      <c r="B3" s="33">
        <v>13</v>
      </c>
      <c r="C3" s="32">
        <v>14971.102000000001</v>
      </c>
      <c r="D3" s="32">
        <v>120013.989260298</v>
      </c>
      <c r="E3" s="32">
        <v>93551.094190946198</v>
      </c>
      <c r="F3" s="32">
        <v>26462.895069351802</v>
      </c>
      <c r="G3" s="32">
        <v>93551.094190946198</v>
      </c>
      <c r="H3" s="32">
        <v>0.220498420496268</v>
      </c>
    </row>
    <row r="4" spans="1:8" ht="14.25">
      <c r="A4" s="32">
        <v>3</v>
      </c>
      <c r="B4" s="33">
        <v>14</v>
      </c>
      <c r="C4" s="32">
        <v>124294</v>
      </c>
      <c r="D4" s="32">
        <v>166892.54975726499</v>
      </c>
      <c r="E4" s="32">
        <v>124520.03497094</v>
      </c>
      <c r="F4" s="32">
        <v>42372.514786324798</v>
      </c>
      <c r="G4" s="32">
        <v>124520.03497094</v>
      </c>
      <c r="H4" s="32">
        <v>0.25389099062811998</v>
      </c>
    </row>
    <row r="5" spans="1:8" ht="14.25">
      <c r="A5" s="32">
        <v>4</v>
      </c>
      <c r="B5" s="33">
        <v>15</v>
      </c>
      <c r="C5" s="32">
        <v>3093</v>
      </c>
      <c r="D5" s="32">
        <v>44874.646512820502</v>
      </c>
      <c r="E5" s="32">
        <v>34179.874292307701</v>
      </c>
      <c r="F5" s="32">
        <v>10694.772220512799</v>
      </c>
      <c r="G5" s="32">
        <v>34179.874292307701</v>
      </c>
      <c r="H5" s="32">
        <v>0.23832549226783001</v>
      </c>
    </row>
    <row r="6" spans="1:8" ht="14.25">
      <c r="A6" s="32">
        <v>5</v>
      </c>
      <c r="B6" s="33">
        <v>16</v>
      </c>
      <c r="C6" s="32">
        <v>2179</v>
      </c>
      <c r="D6" s="32">
        <v>183565.153708547</v>
      </c>
      <c r="E6" s="32">
        <v>189458.656982051</v>
      </c>
      <c r="F6" s="32">
        <v>-5893.5032735042696</v>
      </c>
      <c r="G6" s="32">
        <v>189458.656982051</v>
      </c>
      <c r="H6" s="32">
        <v>-3.2105784537198201E-2</v>
      </c>
    </row>
    <row r="7" spans="1:8" ht="14.25">
      <c r="A7" s="32">
        <v>6</v>
      </c>
      <c r="B7" s="33">
        <v>17</v>
      </c>
      <c r="C7" s="32">
        <v>21764</v>
      </c>
      <c r="D7" s="32">
        <v>393120.14431538503</v>
      </c>
      <c r="E7" s="32">
        <v>339001.78654529899</v>
      </c>
      <c r="F7" s="32">
        <v>54118.357770085502</v>
      </c>
      <c r="G7" s="32">
        <v>339001.78654529899</v>
      </c>
      <c r="H7" s="32">
        <v>0.13766365970467401</v>
      </c>
    </row>
    <row r="8" spans="1:8" ht="14.25">
      <c r="A8" s="32">
        <v>7</v>
      </c>
      <c r="B8" s="33">
        <v>18</v>
      </c>
      <c r="C8" s="32">
        <v>21406</v>
      </c>
      <c r="D8" s="32">
        <v>154956.42681452999</v>
      </c>
      <c r="E8" s="32">
        <v>124555.500129915</v>
      </c>
      <c r="F8" s="32">
        <v>30400.926684615399</v>
      </c>
      <c r="G8" s="32">
        <v>124555.500129915</v>
      </c>
      <c r="H8" s="32">
        <v>0.19619016332251099</v>
      </c>
    </row>
    <row r="9" spans="1:8" ht="14.25">
      <c r="A9" s="32">
        <v>8</v>
      </c>
      <c r="B9" s="33">
        <v>19</v>
      </c>
      <c r="C9" s="32">
        <v>12015</v>
      </c>
      <c r="D9" s="32">
        <v>96048.707769230794</v>
      </c>
      <c r="E9" s="32">
        <v>76332.850412820495</v>
      </c>
      <c r="F9" s="32">
        <v>19715.857356410299</v>
      </c>
      <c r="G9" s="32">
        <v>76332.850412820495</v>
      </c>
      <c r="H9" s="32">
        <v>0.20526936607809601</v>
      </c>
    </row>
    <row r="10" spans="1:8" ht="14.25">
      <c r="A10" s="32">
        <v>9</v>
      </c>
      <c r="B10" s="33">
        <v>21</v>
      </c>
      <c r="C10" s="32">
        <v>213101</v>
      </c>
      <c r="D10" s="32">
        <v>886937.13340000005</v>
      </c>
      <c r="E10" s="32">
        <v>838829.91130000004</v>
      </c>
      <c r="F10" s="32">
        <v>48107.222099999999</v>
      </c>
      <c r="G10" s="32">
        <v>838829.91130000004</v>
      </c>
      <c r="H10" s="32">
        <v>5.4239720368438001E-2</v>
      </c>
    </row>
    <row r="11" spans="1:8" ht="14.25">
      <c r="A11" s="32">
        <v>10</v>
      </c>
      <c r="B11" s="33">
        <v>22</v>
      </c>
      <c r="C11" s="32">
        <v>29289</v>
      </c>
      <c r="D11" s="32">
        <v>423867.94886837603</v>
      </c>
      <c r="E11" s="32">
        <v>381497.014924786</v>
      </c>
      <c r="F11" s="32">
        <v>42370.933943589698</v>
      </c>
      <c r="G11" s="32">
        <v>381497.014924786</v>
      </c>
      <c r="H11" s="32">
        <v>9.9962580460989797E-2</v>
      </c>
    </row>
    <row r="12" spans="1:8" ht="14.25">
      <c r="A12" s="32">
        <v>11</v>
      </c>
      <c r="B12" s="33">
        <v>23</v>
      </c>
      <c r="C12" s="32">
        <v>245696.51699999999</v>
      </c>
      <c r="D12" s="32">
        <v>1926838.2877581201</v>
      </c>
      <c r="E12" s="32">
        <v>1618620.9441606801</v>
      </c>
      <c r="F12" s="32">
        <v>308217.34359743597</v>
      </c>
      <c r="G12" s="32">
        <v>1618620.9441606801</v>
      </c>
      <c r="H12" s="32">
        <v>0.15996015107009701</v>
      </c>
    </row>
    <row r="13" spans="1:8" ht="14.25">
      <c r="A13" s="32">
        <v>12</v>
      </c>
      <c r="B13" s="33">
        <v>24</v>
      </c>
      <c r="C13" s="32">
        <v>27078.06</v>
      </c>
      <c r="D13" s="32">
        <v>605033.82174615399</v>
      </c>
      <c r="E13" s="32">
        <v>532955.51511880301</v>
      </c>
      <c r="F13" s="32">
        <v>72078.306627350394</v>
      </c>
      <c r="G13" s="32">
        <v>532955.51511880301</v>
      </c>
      <c r="H13" s="32">
        <v>0.119131037037449</v>
      </c>
    </row>
    <row r="14" spans="1:8" ht="14.25">
      <c r="A14" s="32">
        <v>13</v>
      </c>
      <c r="B14" s="33">
        <v>25</v>
      </c>
      <c r="C14" s="32">
        <v>78446</v>
      </c>
      <c r="D14" s="32">
        <v>945763.39760000003</v>
      </c>
      <c r="E14" s="32">
        <v>922920.34580000001</v>
      </c>
      <c r="F14" s="32">
        <v>22843.051800000001</v>
      </c>
      <c r="G14" s="32">
        <v>922920.34580000001</v>
      </c>
      <c r="H14" s="32">
        <v>2.4153030089731999E-2</v>
      </c>
    </row>
    <row r="15" spans="1:8" ht="14.25">
      <c r="A15" s="32">
        <v>14</v>
      </c>
      <c r="B15" s="33">
        <v>26</v>
      </c>
      <c r="C15" s="32">
        <v>74656</v>
      </c>
      <c r="D15" s="32">
        <v>376099.72622949898</v>
      </c>
      <c r="E15" s="32">
        <v>331826.08982212399</v>
      </c>
      <c r="F15" s="32">
        <v>44273.636407374601</v>
      </c>
      <c r="G15" s="32">
        <v>331826.08982212399</v>
      </c>
      <c r="H15" s="32">
        <v>0.11771781078181</v>
      </c>
    </row>
    <row r="16" spans="1:8" ht="14.25">
      <c r="A16" s="32">
        <v>15</v>
      </c>
      <c r="B16" s="33">
        <v>27</v>
      </c>
      <c r="C16" s="32">
        <v>204317.48800000001</v>
      </c>
      <c r="D16" s="32">
        <v>1252726.0663955801</v>
      </c>
      <c r="E16" s="32">
        <v>1098389.2407212399</v>
      </c>
      <c r="F16" s="32">
        <v>154336.825674336</v>
      </c>
      <c r="G16" s="32">
        <v>1098389.2407212399</v>
      </c>
      <c r="H16" s="32">
        <v>0.12320077773938599</v>
      </c>
    </row>
    <row r="17" spans="1:8" ht="14.25">
      <c r="A17" s="32">
        <v>16</v>
      </c>
      <c r="B17" s="33">
        <v>29</v>
      </c>
      <c r="C17" s="32">
        <v>229746</v>
      </c>
      <c r="D17" s="32">
        <v>2752746.54512821</v>
      </c>
      <c r="E17" s="32">
        <v>2597634.1759504299</v>
      </c>
      <c r="F17" s="32">
        <v>155112.36917777799</v>
      </c>
      <c r="G17" s="32">
        <v>2597634.1759504299</v>
      </c>
      <c r="H17" s="32">
        <v>5.6348220453602903E-2</v>
      </c>
    </row>
    <row r="18" spans="1:8" ht="14.25">
      <c r="A18" s="32">
        <v>17</v>
      </c>
      <c r="B18" s="33">
        <v>31</v>
      </c>
      <c r="C18" s="32">
        <v>54458.811999999998</v>
      </c>
      <c r="D18" s="32">
        <v>335813.03686500998</v>
      </c>
      <c r="E18" s="32">
        <v>285461.29494711198</v>
      </c>
      <c r="F18" s="32">
        <v>50351.7419178985</v>
      </c>
      <c r="G18" s="32">
        <v>285461.29494711198</v>
      </c>
      <c r="H18" s="32">
        <v>0.14993980694721801</v>
      </c>
    </row>
    <row r="19" spans="1:8" ht="14.25">
      <c r="A19" s="32">
        <v>18</v>
      </c>
      <c r="B19" s="33">
        <v>32</v>
      </c>
      <c r="C19" s="32">
        <v>20866.215</v>
      </c>
      <c r="D19" s="32">
        <v>327217.60201470403</v>
      </c>
      <c r="E19" s="32">
        <v>302436.35313679598</v>
      </c>
      <c r="F19" s="32">
        <v>24781.248877907801</v>
      </c>
      <c r="G19" s="32">
        <v>302436.35313679598</v>
      </c>
      <c r="H19" s="32">
        <v>7.5733239059658605E-2</v>
      </c>
    </row>
    <row r="20" spans="1:8" ht="14.25">
      <c r="A20" s="32">
        <v>19</v>
      </c>
      <c r="B20" s="33">
        <v>33</v>
      </c>
      <c r="C20" s="32">
        <v>42536.188999999998</v>
      </c>
      <c r="D20" s="32">
        <v>539848.01736585004</v>
      </c>
      <c r="E20" s="32">
        <v>437003.66455634398</v>
      </c>
      <c r="F20" s="32">
        <v>102844.352809506</v>
      </c>
      <c r="G20" s="32">
        <v>437003.66455634398</v>
      </c>
      <c r="H20" s="32">
        <v>0.190506123022045</v>
      </c>
    </row>
    <row r="21" spans="1:8" ht="14.25">
      <c r="A21" s="32">
        <v>20</v>
      </c>
      <c r="B21" s="33">
        <v>34</v>
      </c>
      <c r="C21" s="32">
        <v>54697.357000000004</v>
      </c>
      <c r="D21" s="32">
        <v>268562.42513301602</v>
      </c>
      <c r="E21" s="32">
        <v>189233.65380717901</v>
      </c>
      <c r="F21" s="32">
        <v>79328.771325836293</v>
      </c>
      <c r="G21" s="32">
        <v>189233.65380717901</v>
      </c>
      <c r="H21" s="32">
        <v>0.295382986977965</v>
      </c>
    </row>
    <row r="22" spans="1:8" ht="14.25">
      <c r="A22" s="32">
        <v>21</v>
      </c>
      <c r="B22" s="33">
        <v>35</v>
      </c>
      <c r="C22" s="32">
        <v>41140.527999999998</v>
      </c>
      <c r="D22" s="32">
        <v>1037311.61987788</v>
      </c>
      <c r="E22" s="32">
        <v>976690.98236261401</v>
      </c>
      <c r="F22" s="32">
        <v>60620.6375152623</v>
      </c>
      <c r="G22" s="32">
        <v>976690.98236261401</v>
      </c>
      <c r="H22" s="32">
        <v>5.8440141181874801E-2</v>
      </c>
    </row>
    <row r="23" spans="1:8" ht="14.25">
      <c r="A23" s="32">
        <v>22</v>
      </c>
      <c r="B23" s="33">
        <v>36</v>
      </c>
      <c r="C23" s="32">
        <v>114132.79700000001</v>
      </c>
      <c r="D23" s="32">
        <v>577056.66022300895</v>
      </c>
      <c r="E23" s="32">
        <v>493348.996862798</v>
      </c>
      <c r="F23" s="32">
        <v>83707.663360210994</v>
      </c>
      <c r="G23" s="32">
        <v>493348.996862798</v>
      </c>
      <c r="H23" s="32">
        <v>0.14505969539951499</v>
      </c>
    </row>
    <row r="24" spans="1:8" ht="14.25">
      <c r="A24" s="32">
        <v>23</v>
      </c>
      <c r="B24" s="33">
        <v>37</v>
      </c>
      <c r="C24" s="32">
        <v>129700.976</v>
      </c>
      <c r="D24" s="32">
        <v>996622.23160884995</v>
      </c>
      <c r="E24" s="32">
        <v>834682.15320871596</v>
      </c>
      <c r="F24" s="32">
        <v>161940.078400133</v>
      </c>
      <c r="G24" s="32">
        <v>834682.15320871596</v>
      </c>
      <c r="H24" s="32">
        <v>0.16248892836628101</v>
      </c>
    </row>
    <row r="25" spans="1:8" ht="14.25">
      <c r="A25" s="32">
        <v>24</v>
      </c>
      <c r="B25" s="33">
        <v>38</v>
      </c>
      <c r="C25" s="32">
        <v>355716.20500000002</v>
      </c>
      <c r="D25" s="32">
        <v>1479955.5693000001</v>
      </c>
      <c r="E25" s="32">
        <v>1492847.0536</v>
      </c>
      <c r="F25" s="32">
        <v>-12891.4843</v>
      </c>
      <c r="G25" s="32">
        <v>1492847.0536</v>
      </c>
      <c r="H25" s="32">
        <v>-8.7107238672695497E-3</v>
      </c>
    </row>
    <row r="26" spans="1:8" ht="14.25">
      <c r="A26" s="32">
        <v>25</v>
      </c>
      <c r="B26" s="33">
        <v>39</v>
      </c>
      <c r="C26" s="32">
        <v>98233.343999999997</v>
      </c>
      <c r="D26" s="32">
        <v>142889.491486499</v>
      </c>
      <c r="E26" s="32">
        <v>107659.67588133601</v>
      </c>
      <c r="F26" s="32">
        <v>35229.815605162599</v>
      </c>
      <c r="G26" s="32">
        <v>107659.67588133601</v>
      </c>
      <c r="H26" s="32">
        <v>0.246552879702084</v>
      </c>
    </row>
    <row r="27" spans="1:8" ht="14.25">
      <c r="A27" s="32">
        <v>26</v>
      </c>
      <c r="B27" s="33">
        <v>40</v>
      </c>
      <c r="C27" s="32">
        <v>11</v>
      </c>
      <c r="D27" s="32">
        <v>36.923099999999998</v>
      </c>
      <c r="E27" s="32">
        <v>28.677600000000002</v>
      </c>
      <c r="F27" s="32">
        <v>8.2454999999999998</v>
      </c>
      <c r="G27" s="32">
        <v>28.677600000000002</v>
      </c>
      <c r="H27" s="32">
        <v>0.22331548542782201</v>
      </c>
    </row>
    <row r="28" spans="1:8" ht="14.25">
      <c r="A28" s="32">
        <v>27</v>
      </c>
      <c r="B28" s="33">
        <v>42</v>
      </c>
      <c r="C28" s="32">
        <v>12379.797</v>
      </c>
      <c r="D28" s="32">
        <v>198995.5785</v>
      </c>
      <c r="E28" s="32">
        <v>172247.6324</v>
      </c>
      <c r="F28" s="32">
        <v>26747.946100000001</v>
      </c>
      <c r="G28" s="32">
        <v>172247.6324</v>
      </c>
      <c r="H28" s="32">
        <v>0.13441477595443199</v>
      </c>
    </row>
    <row r="29" spans="1:8" ht="14.25">
      <c r="A29" s="32">
        <v>28</v>
      </c>
      <c r="B29" s="33">
        <v>75</v>
      </c>
      <c r="C29" s="32">
        <v>555</v>
      </c>
      <c r="D29" s="32">
        <v>369143.16239316203</v>
      </c>
      <c r="E29" s="32">
        <v>349952.62905982899</v>
      </c>
      <c r="F29" s="32">
        <v>19190.5333333333</v>
      </c>
      <c r="G29" s="32">
        <v>349952.62905982899</v>
      </c>
      <c r="H29" s="32">
        <v>5.19866959174341E-2</v>
      </c>
    </row>
    <row r="30" spans="1:8" ht="14.25">
      <c r="A30" s="32">
        <v>29</v>
      </c>
      <c r="B30" s="33">
        <v>76</v>
      </c>
      <c r="C30" s="32">
        <v>2831</v>
      </c>
      <c r="D30" s="32">
        <v>585750.876947009</v>
      </c>
      <c r="E30" s="32">
        <v>549101.28397350397</v>
      </c>
      <c r="F30" s="32">
        <v>36649.592973504303</v>
      </c>
      <c r="G30" s="32">
        <v>549101.28397350397</v>
      </c>
      <c r="H30" s="32">
        <v>6.25685669725764E-2</v>
      </c>
    </row>
    <row r="31" spans="1:8" ht="14.25">
      <c r="A31" s="32">
        <v>30</v>
      </c>
      <c r="B31" s="33">
        <v>99</v>
      </c>
      <c r="C31" s="32">
        <v>52</v>
      </c>
      <c r="D31" s="32">
        <v>13493.402995234899</v>
      </c>
      <c r="E31" s="32">
        <v>12454.699614250099</v>
      </c>
      <c r="F31" s="32">
        <v>1038.7033809848001</v>
      </c>
      <c r="G31" s="32">
        <v>12454.699614250099</v>
      </c>
      <c r="H31" s="32">
        <v>7.6978608091051004E-2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2013-11-10T02:12:58Z</dcterms:modified>
</cp:coreProperties>
</file>