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<sst xmlns="http://schemas.openxmlformats.org/spreadsheetml/2006/main" count="114" uniqueCount="71">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</sst>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87" Type="http://schemas.openxmlformats.org/officeDocument/2006/relationships/hyperlink" Target="cid:579a7efa2" TargetMode="External"/><Relationship Id="rId217" Type="http://schemas.openxmlformats.org/officeDocument/2006/relationships/hyperlink" Target="cid:dd85b610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38" Type="http://schemas.openxmlformats.org/officeDocument/2006/relationships/image" Target="cid:207b4f41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207" Type="http://schemas.openxmlformats.org/officeDocument/2006/relationships/hyperlink" Target="cid:b97944ee2" TargetMode="External"/><Relationship Id="rId223" Type="http://schemas.openxmlformats.org/officeDocument/2006/relationships/hyperlink" Target="cid:ed01ac172" TargetMode="External"/><Relationship Id="rId228" Type="http://schemas.openxmlformats.org/officeDocument/2006/relationships/image" Target="cid:fd20b79113" TargetMode="External"/><Relationship Id="rId244" Type="http://schemas.openxmlformats.org/officeDocument/2006/relationships/image" Target="cid:2fee711c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18" Type="http://schemas.openxmlformats.org/officeDocument/2006/relationships/image" Target="cid:dd85b63513" TargetMode="External"/><Relationship Id="rId234" Type="http://schemas.openxmlformats.org/officeDocument/2006/relationships/image" Target="cid:bf349d213" TargetMode="External"/><Relationship Id="rId239" Type="http://schemas.openxmlformats.org/officeDocument/2006/relationships/hyperlink" Target="cid:25a2b86c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0" Type="http://schemas.openxmlformats.org/officeDocument/2006/relationships/image" Target="cid:4fda174d13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245" Type="http://schemas.openxmlformats.org/officeDocument/2006/relationships/hyperlink" Target="cid:451c38c7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14590045.050899999</v>
      </c>
      <c r="F3" s="25">
        <f>RA!I7</f>
        <v>1677846.6831</v>
      </c>
      <c r="G3" s="16">
        <f>E3-F3</f>
        <v>12912198.367799999</v>
      </c>
      <c r="H3" s="27">
        <f>RA!J7</f>
        <v>11.499941756495801</v>
      </c>
      <c r="I3" s="20">
        <f>SUM(I4:I39)</f>
        <v>14590048.392592994</v>
      </c>
      <c r="J3" s="21">
        <f>SUM(J4:J39)</f>
        <v>12912198.323419809</v>
      </c>
      <c r="K3" s="22">
        <f>E3-I3</f>
        <v>-3.3416929952800274</v>
      </c>
      <c r="L3" s="22">
        <f>G3-J3</f>
        <v>4.4380189850926399E-2</v>
      </c>
    </row>
    <row r="4" spans="1:12">
      <c r="A4" s="59">
        <f>RA!A8</f>
        <v>41590</v>
      </c>
      <c r="B4" s="12">
        <v>12</v>
      </c>
      <c r="C4" s="56" t="s">
        <v>6</v>
      </c>
      <c r="D4" s="56"/>
      <c r="E4" s="15">
        <f>RA!D8</f>
        <v>509114.36540000001</v>
      </c>
      <c r="F4" s="25">
        <f>RA!I8</f>
        <v>119546.70389999999</v>
      </c>
      <c r="G4" s="16">
        <f t="shared" ref="G4:G39" si="0">E4-F4</f>
        <v>389567.66150000005</v>
      </c>
      <c r="H4" s="27">
        <f>RA!J8</f>
        <v>23.4813063673964</v>
      </c>
      <c r="I4" s="20">
        <f>VLOOKUP(B4,RMS!B:D,3,FALSE)</f>
        <v>509114.74369487201</v>
      </c>
      <c r="J4" s="21">
        <f>VLOOKUP(B4,RMS!B:E,4,FALSE)</f>
        <v>389567.65820256399</v>
      </c>
      <c r="K4" s="22">
        <f t="shared" ref="K4:K39" si="1">E4-I4</f>
        <v>-0.37829487200360745</v>
      </c>
      <c r="L4" s="22">
        <f t="shared" ref="L4:L39" si="2">G4-J4</f>
        <v>3.2974360510706902E-3</v>
      </c>
    </row>
    <row r="5" spans="1:12">
      <c r="A5" s="59"/>
      <c r="B5" s="12">
        <v>13</v>
      </c>
      <c r="C5" s="56" t="s">
        <v>7</v>
      </c>
      <c r="D5" s="56"/>
      <c r="E5" s="15">
        <f>RA!D9</f>
        <v>72885.494200000001</v>
      </c>
      <c r="F5" s="25">
        <f>RA!I9</f>
        <v>16521.668900000001</v>
      </c>
      <c r="G5" s="16">
        <f t="shared" si="0"/>
        <v>56363.825299999997</v>
      </c>
      <c r="H5" s="27">
        <f>RA!J9</f>
        <v>22.667979522323101</v>
      </c>
      <c r="I5" s="20">
        <f>VLOOKUP(B5,RMS!B:D,3,FALSE)</f>
        <v>72885.502182210097</v>
      </c>
      <c r="J5" s="21">
        <f>VLOOKUP(B5,RMS!B:E,4,FALSE)</f>
        <v>56363.828132017203</v>
      </c>
      <c r="K5" s="22">
        <f t="shared" si="1"/>
        <v>-7.9822100960882381E-3</v>
      </c>
      <c r="L5" s="22">
        <f t="shared" si="2"/>
        <v>-2.8320172059466131E-3</v>
      </c>
    </row>
    <row r="6" spans="1:12">
      <c r="A6" s="59"/>
      <c r="B6" s="12">
        <v>14</v>
      </c>
      <c r="C6" s="56" t="s">
        <v>8</v>
      </c>
      <c r="D6" s="56"/>
      <c r="E6" s="15">
        <f>RA!D10</f>
        <v>101160.75079999999</v>
      </c>
      <c r="F6" s="25">
        <f>RA!I10</f>
        <v>24542.339199999999</v>
      </c>
      <c r="G6" s="16">
        <f t="shared" si="0"/>
        <v>76618.411599999992</v>
      </c>
      <c r="H6" s="27">
        <f>RA!J10</f>
        <v>24.260732552807401</v>
      </c>
      <c r="I6" s="20">
        <f>VLOOKUP(B6,RMS!B:D,3,FALSE)</f>
        <v>101162.700560684</v>
      </c>
      <c r="J6" s="21">
        <f>VLOOKUP(B6,RMS!B:E,4,FALSE)</f>
        <v>76618.410941880298</v>
      </c>
      <c r="K6" s="22">
        <f t="shared" si="1"/>
        <v>-1.9497606840013759</v>
      </c>
      <c r="L6" s="22">
        <f t="shared" si="2"/>
        <v>6.5811969398055226E-4</v>
      </c>
    </row>
    <row r="7" spans="1:12">
      <c r="A7" s="59"/>
      <c r="B7" s="12">
        <v>15</v>
      </c>
      <c r="C7" s="56" t="s">
        <v>9</v>
      </c>
      <c r="D7" s="56"/>
      <c r="E7" s="15">
        <f>RA!D11</f>
        <v>60738.094700000001</v>
      </c>
      <c r="F7" s="25">
        <f>RA!I11</f>
        <v>13663.955</v>
      </c>
      <c r="G7" s="16">
        <f t="shared" si="0"/>
        <v>47074.1397</v>
      </c>
      <c r="H7" s="27">
        <f>RA!J11</f>
        <v>22.496515683426601</v>
      </c>
      <c r="I7" s="20">
        <f>VLOOKUP(B7,RMS!B:D,3,FALSE)</f>
        <v>60738.120040170899</v>
      </c>
      <c r="J7" s="21">
        <f>VLOOKUP(B7,RMS!B:E,4,FALSE)</f>
        <v>47074.139554700901</v>
      </c>
      <c r="K7" s="22">
        <f t="shared" si="1"/>
        <v>-2.5340170897834469E-2</v>
      </c>
      <c r="L7" s="22">
        <f t="shared" si="2"/>
        <v>1.4529909822158515E-4</v>
      </c>
    </row>
    <row r="8" spans="1:12">
      <c r="A8" s="59"/>
      <c r="B8" s="12">
        <v>16</v>
      </c>
      <c r="C8" s="56" t="s">
        <v>10</v>
      </c>
      <c r="D8" s="56"/>
      <c r="E8" s="15">
        <f>RA!D12</f>
        <v>274760.364</v>
      </c>
      <c r="F8" s="25">
        <f>RA!I12</f>
        <v>-16447.988300000001</v>
      </c>
      <c r="G8" s="16">
        <f t="shared" si="0"/>
        <v>291208.35230000003</v>
      </c>
      <c r="H8" s="27">
        <f>RA!J12</f>
        <v>-5.9863031408707803</v>
      </c>
      <c r="I8" s="20">
        <f>VLOOKUP(B8,RMS!B:D,3,FALSE)</f>
        <v>274760.353170085</v>
      </c>
      <c r="J8" s="21">
        <f>VLOOKUP(B8,RMS!B:E,4,FALSE)</f>
        <v>291208.352588034</v>
      </c>
      <c r="K8" s="22">
        <f t="shared" si="1"/>
        <v>1.082991500152275E-2</v>
      </c>
      <c r="L8" s="22">
        <f t="shared" si="2"/>
        <v>-2.8803397435694933E-4</v>
      </c>
    </row>
    <row r="9" spans="1:12">
      <c r="A9" s="59"/>
      <c r="B9" s="12">
        <v>17</v>
      </c>
      <c r="C9" s="56" t="s">
        <v>11</v>
      </c>
      <c r="D9" s="56"/>
      <c r="E9" s="15">
        <f>RA!D13</f>
        <v>454543.84450000001</v>
      </c>
      <c r="F9" s="25">
        <f>RA!I13</f>
        <v>101562.0992</v>
      </c>
      <c r="G9" s="16">
        <f t="shared" si="0"/>
        <v>352981.74530000001</v>
      </c>
      <c r="H9" s="27">
        <f>RA!J13</f>
        <v>22.343740967764901</v>
      </c>
      <c r="I9" s="20">
        <f>VLOOKUP(B9,RMS!B:D,3,FALSE)</f>
        <v>454544.03438803402</v>
      </c>
      <c r="J9" s="21">
        <f>VLOOKUP(B9,RMS!B:E,4,FALSE)</f>
        <v>352981.74491111102</v>
      </c>
      <c r="K9" s="22">
        <f t="shared" si="1"/>
        <v>-0.18988803401589394</v>
      </c>
      <c r="L9" s="22">
        <f t="shared" si="2"/>
        <v>3.8888899143785238E-4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266708.49530000001</v>
      </c>
      <c r="F10" s="25">
        <f>RA!I14</f>
        <v>56911.204299999998</v>
      </c>
      <c r="G10" s="16">
        <f t="shared" si="0"/>
        <v>209797.29100000003</v>
      </c>
      <c r="H10" s="27">
        <f>RA!J14</f>
        <v>21.338354534220901</v>
      </c>
      <c r="I10" s="20">
        <f>VLOOKUP(B10,RMS!B:D,3,FALSE)</f>
        <v>266708.47378461499</v>
      </c>
      <c r="J10" s="21">
        <f>VLOOKUP(B10,RMS!B:E,4,FALSE)</f>
        <v>209797.292774359</v>
      </c>
      <c r="K10" s="22">
        <f t="shared" si="1"/>
        <v>2.1515385014936328E-2</v>
      </c>
      <c r="L10" s="22">
        <f t="shared" si="2"/>
        <v>-1.7743589705787599E-3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184090.5416</v>
      </c>
      <c r="F11" s="25">
        <f>RA!I15</f>
        <v>44213.22</v>
      </c>
      <c r="G11" s="16">
        <f t="shared" si="0"/>
        <v>139877.3216</v>
      </c>
      <c r="H11" s="27">
        <f>RA!J15</f>
        <v>24.017105721850999</v>
      </c>
      <c r="I11" s="20">
        <f>VLOOKUP(B11,RMS!B:D,3,FALSE)</f>
        <v>184090.60419572599</v>
      </c>
      <c r="J11" s="21">
        <f>VLOOKUP(B11,RMS!B:E,4,FALSE)</f>
        <v>139877.31798547</v>
      </c>
      <c r="K11" s="22">
        <f t="shared" si="1"/>
        <v>-6.2595725990831852E-2</v>
      </c>
      <c r="L11" s="22">
        <f t="shared" si="2"/>
        <v>3.6145299964118749E-3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528433.74580000003</v>
      </c>
      <c r="F12" s="25">
        <f>RA!I16</f>
        <v>37302.678899999999</v>
      </c>
      <c r="G12" s="16">
        <f t="shared" si="0"/>
        <v>491131.06690000003</v>
      </c>
      <c r="H12" s="27">
        <f>RA!J16</f>
        <v>7.0591023371392003</v>
      </c>
      <c r="I12" s="20">
        <f>VLOOKUP(B12,RMS!B:D,3,FALSE)</f>
        <v>528433.62219999998</v>
      </c>
      <c r="J12" s="21">
        <f>VLOOKUP(B12,RMS!B:E,4,FALSE)</f>
        <v>491131.06689999998</v>
      </c>
      <c r="K12" s="22">
        <f t="shared" si="1"/>
        <v>0.12360000004991889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528004.58230000001</v>
      </c>
      <c r="F13" s="25">
        <f>RA!I17</f>
        <v>36349.767699999997</v>
      </c>
      <c r="G13" s="16">
        <f t="shared" si="0"/>
        <v>491654.81460000004</v>
      </c>
      <c r="H13" s="27">
        <f>RA!J17</f>
        <v>6.88436595410964</v>
      </c>
      <c r="I13" s="20">
        <f>VLOOKUP(B13,RMS!B:D,3,FALSE)</f>
        <v>528004.62315897399</v>
      </c>
      <c r="J13" s="21">
        <f>VLOOKUP(B13,RMS!B:E,4,FALSE)</f>
        <v>491654.81580512802</v>
      </c>
      <c r="K13" s="22">
        <f t="shared" si="1"/>
        <v>-4.0858973981812596E-2</v>
      </c>
      <c r="L13" s="22">
        <f t="shared" si="2"/>
        <v>-1.2051279773004353E-3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1444118.4242</v>
      </c>
      <c r="F14" s="25">
        <f>RA!I18</f>
        <v>237508.1539</v>
      </c>
      <c r="G14" s="16">
        <f t="shared" si="0"/>
        <v>1206610.2703</v>
      </c>
      <c r="H14" s="27">
        <f>RA!J18</f>
        <v>16.4465842911445</v>
      </c>
      <c r="I14" s="20">
        <f>VLOOKUP(B14,RMS!B:D,3,FALSE)</f>
        <v>1444118.4427153801</v>
      </c>
      <c r="J14" s="21">
        <f>VLOOKUP(B14,RMS!B:E,4,FALSE)</f>
        <v>1206610.2698307701</v>
      </c>
      <c r="K14" s="22">
        <f t="shared" si="1"/>
        <v>-1.8515380099415779E-2</v>
      </c>
      <c r="L14" s="22">
        <f t="shared" si="2"/>
        <v>4.6922988258302212E-4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514822.32500000001</v>
      </c>
      <c r="F15" s="25">
        <f>RA!I19</f>
        <v>66961.375499999995</v>
      </c>
      <c r="G15" s="16">
        <f t="shared" si="0"/>
        <v>447860.94949999999</v>
      </c>
      <c r="H15" s="27">
        <f>RA!J19</f>
        <v>13.0066961451215</v>
      </c>
      <c r="I15" s="20">
        <f>VLOOKUP(B15,RMS!B:D,3,FALSE)</f>
        <v>514822.31378290599</v>
      </c>
      <c r="J15" s="21">
        <f>VLOOKUP(B15,RMS!B:E,4,FALSE)</f>
        <v>447860.94950940198</v>
      </c>
      <c r="K15" s="22">
        <f t="shared" si="1"/>
        <v>1.1217094026505947E-2</v>
      </c>
      <c r="L15" s="22">
        <f t="shared" si="2"/>
        <v>-9.401992429047823E-6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824943.05460000003</v>
      </c>
      <c r="F16" s="25">
        <f>RA!I20</f>
        <v>13870.427600000001</v>
      </c>
      <c r="G16" s="16">
        <f t="shared" si="0"/>
        <v>811072.62699999998</v>
      </c>
      <c r="H16" s="27">
        <f>RA!J20</f>
        <v>1.6813800083116699</v>
      </c>
      <c r="I16" s="20">
        <f>VLOOKUP(B16,RMS!B:D,3,FALSE)</f>
        <v>824943.08039999998</v>
      </c>
      <c r="J16" s="21">
        <f>VLOOKUP(B16,RMS!B:E,4,FALSE)</f>
        <v>811072.62699999998</v>
      </c>
      <c r="K16" s="22">
        <f t="shared" si="1"/>
        <v>-2.5799999944865704E-2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338056.8444</v>
      </c>
      <c r="F17" s="25">
        <f>RA!I21</f>
        <v>44037.693599999999</v>
      </c>
      <c r="G17" s="16">
        <f t="shared" si="0"/>
        <v>294019.1508</v>
      </c>
      <c r="H17" s="27">
        <f>RA!J21</f>
        <v>13.026712616382699</v>
      </c>
      <c r="I17" s="20">
        <f>VLOOKUP(B17,RMS!B:D,3,FALSE)</f>
        <v>338056.63944513298</v>
      </c>
      <c r="J17" s="21">
        <f>VLOOKUP(B17,RMS!B:E,4,FALSE)</f>
        <v>294019.15080885001</v>
      </c>
      <c r="K17" s="22">
        <f t="shared" si="1"/>
        <v>0.20495486701838672</v>
      </c>
      <c r="L17" s="22">
        <f t="shared" si="2"/>
        <v>-8.8500091806054115E-6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871832.24329999997</v>
      </c>
      <c r="F18" s="25">
        <f>RA!I22</f>
        <v>114713.4889</v>
      </c>
      <c r="G18" s="16">
        <f t="shared" si="0"/>
        <v>757118.75439999998</v>
      </c>
      <c r="H18" s="27">
        <f>RA!J22</f>
        <v>13.1577479247377</v>
      </c>
      <c r="I18" s="20">
        <f>VLOOKUP(B18,RMS!B:D,3,FALSE)</f>
        <v>871832.44349970506</v>
      </c>
      <c r="J18" s="21">
        <f>VLOOKUP(B18,RMS!B:E,4,FALSE)</f>
        <v>757118.75468141597</v>
      </c>
      <c r="K18" s="22">
        <f t="shared" si="1"/>
        <v>-0.20019970508292317</v>
      </c>
      <c r="L18" s="22">
        <f t="shared" si="2"/>
        <v>-2.8141599614173174E-4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2015202.9389</v>
      </c>
      <c r="F19" s="25">
        <f>RA!I23</f>
        <v>136850.62580000001</v>
      </c>
      <c r="G19" s="16">
        <f t="shared" si="0"/>
        <v>1878352.3130999999</v>
      </c>
      <c r="H19" s="27">
        <f>RA!J23</f>
        <v>6.7909103921166398</v>
      </c>
      <c r="I19" s="20">
        <f>VLOOKUP(B19,RMS!B:D,3,FALSE)</f>
        <v>2015204.0013658099</v>
      </c>
      <c r="J19" s="21">
        <f>VLOOKUP(B19,RMS!B:E,4,FALSE)</f>
        <v>1878352.3413495701</v>
      </c>
      <c r="K19" s="22">
        <f t="shared" si="1"/>
        <v>-1.0624658099841326</v>
      </c>
      <c r="L19" s="22">
        <f t="shared" si="2"/>
        <v>-2.8249570168554783E-2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279885.16070000001</v>
      </c>
      <c r="F20" s="25">
        <f>RA!I24</f>
        <v>42943.356200000002</v>
      </c>
      <c r="G20" s="16">
        <f t="shared" si="0"/>
        <v>236941.8045</v>
      </c>
      <c r="H20" s="27">
        <f>RA!J24</f>
        <v>15.3432057964765</v>
      </c>
      <c r="I20" s="20">
        <f>VLOOKUP(B20,RMS!B:D,3,FALSE)</f>
        <v>279885.15795942099</v>
      </c>
      <c r="J20" s="21">
        <f>VLOOKUP(B20,RMS!B:E,4,FALSE)</f>
        <v>236941.792599715</v>
      </c>
      <c r="K20" s="22">
        <f t="shared" si="1"/>
        <v>2.7405790169723332E-3</v>
      </c>
      <c r="L20" s="22">
        <f t="shared" si="2"/>
        <v>1.1900284996954724E-2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261882.677</v>
      </c>
      <c r="F21" s="25">
        <f>RA!I25</f>
        <v>27586.3354</v>
      </c>
      <c r="G21" s="16">
        <f t="shared" si="0"/>
        <v>234296.34159999999</v>
      </c>
      <c r="H21" s="27">
        <f>RA!J25</f>
        <v>10.5338526839635</v>
      </c>
      <c r="I21" s="20">
        <f>VLOOKUP(B21,RMS!B:D,3,FALSE)</f>
        <v>261882.68119002299</v>
      </c>
      <c r="J21" s="21">
        <f>VLOOKUP(B21,RMS!B:E,4,FALSE)</f>
        <v>234296.336021336</v>
      </c>
      <c r="K21" s="22">
        <f t="shared" si="1"/>
        <v>-4.1900229989551008E-3</v>
      </c>
      <c r="L21" s="22">
        <f t="shared" si="2"/>
        <v>5.5786639859434217E-3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454365.82819999999</v>
      </c>
      <c r="F22" s="25">
        <f>RA!I26</f>
        <v>101851.8566</v>
      </c>
      <c r="G22" s="16">
        <f t="shared" si="0"/>
        <v>352513.97159999999</v>
      </c>
      <c r="H22" s="27">
        <f>RA!J26</f>
        <v>22.416266866611199</v>
      </c>
      <c r="I22" s="20">
        <f>VLOOKUP(B22,RMS!B:D,3,FALSE)</f>
        <v>454365.85874096502</v>
      </c>
      <c r="J22" s="21">
        <f>VLOOKUP(B22,RMS!B:E,4,FALSE)</f>
        <v>352513.942685552</v>
      </c>
      <c r="K22" s="22">
        <f t="shared" si="1"/>
        <v>-3.0540965031832457E-2</v>
      </c>
      <c r="L22" s="22">
        <f t="shared" si="2"/>
        <v>2.8914447990246117E-2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259940.08199999999</v>
      </c>
      <c r="F23" s="25">
        <f>RA!I27</f>
        <v>74153.452099999995</v>
      </c>
      <c r="G23" s="16">
        <f t="shared" si="0"/>
        <v>185786.6299</v>
      </c>
      <c r="H23" s="27">
        <f>RA!J27</f>
        <v>28.527132687447601</v>
      </c>
      <c r="I23" s="20">
        <f>VLOOKUP(B23,RMS!B:D,3,FALSE)</f>
        <v>259940.100144528</v>
      </c>
      <c r="J23" s="21">
        <f>VLOOKUP(B23,RMS!B:E,4,FALSE)</f>
        <v>185786.63828220501</v>
      </c>
      <c r="K23" s="22">
        <f t="shared" si="1"/>
        <v>-1.8144528003176674E-2</v>
      </c>
      <c r="L23" s="22">
        <f t="shared" si="2"/>
        <v>-8.3822050073649734E-3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907464.47479999997</v>
      </c>
      <c r="F24" s="25">
        <f>RA!I28</f>
        <v>57873.819499999998</v>
      </c>
      <c r="G24" s="16">
        <f t="shared" si="0"/>
        <v>849590.65529999998</v>
      </c>
      <c r="H24" s="27">
        <f>RA!J28</f>
        <v>6.3775300419066099</v>
      </c>
      <c r="I24" s="20">
        <f>VLOOKUP(B24,RMS!B:D,3,FALSE)</f>
        <v>907464.47400088503</v>
      </c>
      <c r="J24" s="21">
        <f>VLOOKUP(B24,RMS!B:E,4,FALSE)</f>
        <v>849590.649358241</v>
      </c>
      <c r="K24" s="22">
        <f t="shared" si="1"/>
        <v>7.9911493230611086E-4</v>
      </c>
      <c r="L24" s="22">
        <f t="shared" si="2"/>
        <v>5.9417589800432324E-3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610311.43480000005</v>
      </c>
      <c r="F25" s="25">
        <f>RA!I29</f>
        <v>99313.236600000004</v>
      </c>
      <c r="G25" s="16">
        <f t="shared" si="0"/>
        <v>510998.19820000004</v>
      </c>
      <c r="H25" s="27">
        <f>RA!J29</f>
        <v>16.2725505270182</v>
      </c>
      <c r="I25" s="20">
        <f>VLOOKUP(B25,RMS!B:D,3,FALSE)</f>
        <v>610311.43509468995</v>
      </c>
      <c r="J25" s="21">
        <f>VLOOKUP(B25,RMS!B:E,4,FALSE)</f>
        <v>510998.180269562</v>
      </c>
      <c r="K25" s="22">
        <f t="shared" si="1"/>
        <v>-2.946899039670825E-4</v>
      </c>
      <c r="L25" s="22">
        <f t="shared" si="2"/>
        <v>1.7930438043549657E-2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750488.25349999999</v>
      </c>
      <c r="F26" s="25">
        <f>RA!I30</f>
        <v>120584.55409999999</v>
      </c>
      <c r="G26" s="16">
        <f t="shared" si="0"/>
        <v>629903.69940000004</v>
      </c>
      <c r="H26" s="27">
        <f>RA!J30</f>
        <v>16.067480541852301</v>
      </c>
      <c r="I26" s="20">
        <f>VLOOKUP(B26,RMS!B:D,3,FALSE)</f>
        <v>750488.26467610605</v>
      </c>
      <c r="J26" s="21">
        <f>VLOOKUP(B26,RMS!B:E,4,FALSE)</f>
        <v>629903.70065192599</v>
      </c>
      <c r="K26" s="22">
        <f t="shared" si="1"/>
        <v>-1.1176106054335833E-2</v>
      </c>
      <c r="L26" s="22">
        <f t="shared" si="2"/>
        <v>-1.2519259471446276E-3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1013085.0691</v>
      </c>
      <c r="F27" s="25">
        <f>RA!I31</f>
        <v>-5147.7611999999999</v>
      </c>
      <c r="G27" s="16">
        <f t="shared" si="0"/>
        <v>1018232.8302999999</v>
      </c>
      <c r="H27" s="27">
        <f>RA!J31</f>
        <v>-0.50812723995361497</v>
      </c>
      <c r="I27" s="20">
        <f>VLOOKUP(B27,RMS!B:D,3,FALSE)</f>
        <v>1013084.8418177</v>
      </c>
      <c r="J27" s="21">
        <f>VLOOKUP(B27,RMS!B:E,4,FALSE)</f>
        <v>1018232.81231593</v>
      </c>
      <c r="K27" s="22">
        <f t="shared" si="1"/>
        <v>0.2272823000093922</v>
      </c>
      <c r="L27" s="22">
        <f t="shared" si="2"/>
        <v>1.7984069883823395E-2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128978.5624</v>
      </c>
      <c r="F28" s="25">
        <f>RA!I32</f>
        <v>34934.75</v>
      </c>
      <c r="G28" s="16">
        <f t="shared" si="0"/>
        <v>94043.812399999995</v>
      </c>
      <c r="H28" s="27">
        <f>RA!J32</f>
        <v>27.085702732255001</v>
      </c>
      <c r="I28" s="20">
        <f>VLOOKUP(B28,RMS!B:D,3,FALSE)</f>
        <v>128978.48905652401</v>
      </c>
      <c r="J28" s="21">
        <f>VLOOKUP(B28,RMS!B:E,4,FALSE)</f>
        <v>94043.829347167004</v>
      </c>
      <c r="K28" s="22">
        <f t="shared" si="1"/>
        <v>7.3343475989531726E-2</v>
      </c>
      <c r="L28" s="22">
        <f t="shared" si="2"/>
        <v>-1.6947167008765973E-2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40.171199999999999</v>
      </c>
      <c r="F29" s="25">
        <f>RA!I33</f>
        <v>9.1031999999999993</v>
      </c>
      <c r="G29" s="16">
        <f t="shared" si="0"/>
        <v>31.067999999999998</v>
      </c>
      <c r="H29" s="27">
        <f>RA!J33</f>
        <v>22.661010873461599</v>
      </c>
      <c r="I29" s="20">
        <f>VLOOKUP(B29,RMS!B:D,3,FALSE)</f>
        <v>40.171100000000003</v>
      </c>
      <c r="J29" s="21">
        <f>VLOOKUP(B29,RMS!B:E,4,FALSE)</f>
        <v>31.068000000000001</v>
      </c>
      <c r="K29" s="22">
        <f t="shared" si="1"/>
        <v>9.9999999996214228E-5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178524.22529999999</v>
      </c>
      <c r="F31" s="25">
        <f>RA!I35</f>
        <v>27845.6849</v>
      </c>
      <c r="G31" s="16">
        <f t="shared" si="0"/>
        <v>150678.5404</v>
      </c>
      <c r="H31" s="27">
        <f>RA!J35</f>
        <v>15.597706615562601</v>
      </c>
      <c r="I31" s="20">
        <f>VLOOKUP(B31,RMS!B:D,3,FALSE)</f>
        <v>178524.22390000001</v>
      </c>
      <c r="J31" s="21">
        <f>VLOOKUP(B31,RMS!B:E,4,FALSE)</f>
        <v>150678.53349999999</v>
      </c>
      <c r="K31" s="22">
        <f t="shared" si="1"/>
        <v>1.3999999791849405E-3</v>
      </c>
      <c r="L31" s="22">
        <f t="shared" si="2"/>
        <v>6.900000007590279E-3</v>
      </c>
    </row>
    <row r="32" spans="1:12">
      <c r="A32" s="59"/>
      <c r="B32" s="12">
        <v>71</v>
      </c>
      <c r="C32" s="56" t="s">
        <v>37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286633.76040000003</v>
      </c>
      <c r="F35" s="25">
        <f>RA!I39</f>
        <v>12894.310799999999</v>
      </c>
      <c r="G35" s="16">
        <f t="shared" si="0"/>
        <v>273739.44960000005</v>
      </c>
      <c r="H35" s="27">
        <f>RA!J39</f>
        <v>4.4985317786732004</v>
      </c>
      <c r="I35" s="20">
        <f>VLOOKUP(B35,RMS!B:D,3,FALSE)</f>
        <v>286633.76068376098</v>
      </c>
      <c r="J35" s="21">
        <f>VLOOKUP(B35,RMS!B:E,4,FALSE)</f>
        <v>273739.44914529898</v>
      </c>
      <c r="K35" s="22">
        <f t="shared" si="1"/>
        <v>-2.8376094996929169E-4</v>
      </c>
      <c r="L35" s="22">
        <f t="shared" si="2"/>
        <v>4.5470107579603791E-4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438141.32049999997</v>
      </c>
      <c r="F36" s="25">
        <f>RA!I40</f>
        <v>32442.561900000001</v>
      </c>
      <c r="G36" s="16">
        <f t="shared" si="0"/>
        <v>405698.75859999994</v>
      </c>
      <c r="H36" s="27">
        <f>RA!J40</f>
        <v>7.4045885156362496</v>
      </c>
      <c r="I36" s="20">
        <f>VLOOKUP(B36,RMS!B:D,3,FALSE)</f>
        <v>438141.31400427403</v>
      </c>
      <c r="J36" s="21">
        <f>VLOOKUP(B36,RMS!B:E,4,FALSE)</f>
        <v>405698.75740170898</v>
      </c>
      <c r="K36" s="22">
        <f t="shared" si="1"/>
        <v>6.4957259455695748E-3</v>
      </c>
      <c r="L36" s="22">
        <f t="shared" si="2"/>
        <v>1.1982909636572003E-3</v>
      </c>
    </row>
    <row r="37" spans="1:12">
      <c r="A37" s="59"/>
      <c r="B37" s="12">
        <v>77</v>
      </c>
      <c r="C37" s="56" t="s">
        <v>40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30887.921999999999</v>
      </c>
      <c r="F39" s="25">
        <f>RA!I43</f>
        <v>2454.0088999999998</v>
      </c>
      <c r="G39" s="16">
        <f t="shared" si="0"/>
        <v>28433.913099999998</v>
      </c>
      <c r="H39" s="27">
        <f>RA!J43</f>
        <v>7.9448818214446399</v>
      </c>
      <c r="I39" s="20">
        <f>VLOOKUP(B39,RMS!B:D,3,FALSE)</f>
        <v>30887.921639815399</v>
      </c>
      <c r="J39" s="21">
        <f>VLOOKUP(B39,RMS!B:E,4,FALSE)</f>
        <v>28433.9128658952</v>
      </c>
      <c r="K39" s="22">
        <f t="shared" si="1"/>
        <v>3.6018460014020093E-4</v>
      </c>
      <c r="L39" s="22">
        <f t="shared" si="2"/>
        <v>2.3410479843732901E-4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35" t="s">
        <v>47</v>
      </c>
      <c r="W1" s="62"/>
    </row>
    <row r="2" spans="1:23" ht="12.7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35"/>
      <c r="W2" s="62"/>
    </row>
    <row r="3" spans="1:23" ht="23.25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36" t="s">
        <v>48</v>
      </c>
      <c r="W3" s="62"/>
    </row>
    <row r="4" spans="1:23" ht="12.75" thickTop="1" thickBo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W4" s="62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3" t="s">
        <v>4</v>
      </c>
      <c r="C6" s="64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5" t="s">
        <v>5</v>
      </c>
      <c r="B7" s="66"/>
      <c r="C7" s="67"/>
      <c r="D7" s="44">
        <v>14590045.050899999</v>
      </c>
      <c r="E7" s="44">
        <v>16625605</v>
      </c>
      <c r="F7" s="45">
        <v>87.756475935161404</v>
      </c>
      <c r="G7" s="44">
        <v>19842116.460099999</v>
      </c>
      <c r="H7" s="45">
        <v>-26.469310467768199</v>
      </c>
      <c r="I7" s="44">
        <v>1677846.6831</v>
      </c>
      <c r="J7" s="45">
        <v>11.499941756495801</v>
      </c>
      <c r="K7" s="44">
        <v>2371104.4537</v>
      </c>
      <c r="L7" s="45">
        <v>11.9498565511799</v>
      </c>
      <c r="M7" s="45">
        <v>-0.29237757514992802</v>
      </c>
      <c r="N7" s="44">
        <v>208265360.98899999</v>
      </c>
      <c r="O7" s="44">
        <v>5515249346.2201996</v>
      </c>
      <c r="P7" s="44">
        <v>870451</v>
      </c>
      <c r="Q7" s="44">
        <v>836352</v>
      </c>
      <c r="R7" s="45">
        <v>4.0771110728497204</v>
      </c>
      <c r="S7" s="44">
        <v>16.761477729246099</v>
      </c>
      <c r="T7" s="44">
        <v>18.354514686758701</v>
      </c>
      <c r="U7" s="46">
        <v>-9.5041557984651899</v>
      </c>
    </row>
    <row r="8" spans="1:23" ht="12" thickBot="1">
      <c r="A8" s="68">
        <v>41590</v>
      </c>
      <c r="B8" s="71" t="s">
        <v>6</v>
      </c>
      <c r="C8" s="72"/>
      <c r="D8" s="47">
        <v>509114.36540000001</v>
      </c>
      <c r="E8" s="47">
        <v>566174</v>
      </c>
      <c r="F8" s="48">
        <v>89.921890690847704</v>
      </c>
      <c r="G8" s="47">
        <v>687099.87109999999</v>
      </c>
      <c r="H8" s="48">
        <v>-25.903877032469399</v>
      </c>
      <c r="I8" s="47">
        <v>119546.70389999999</v>
      </c>
      <c r="J8" s="48">
        <v>23.4813063673964</v>
      </c>
      <c r="K8" s="47">
        <v>114438.0803</v>
      </c>
      <c r="L8" s="48">
        <v>16.655232392460299</v>
      </c>
      <c r="M8" s="48">
        <v>4.4640941080169E-2</v>
      </c>
      <c r="N8" s="47">
        <v>6995844.7433000002</v>
      </c>
      <c r="O8" s="47">
        <v>193002207.12459999</v>
      </c>
      <c r="P8" s="47">
        <v>20474</v>
      </c>
      <c r="Q8" s="47">
        <v>22302</v>
      </c>
      <c r="R8" s="48">
        <v>-8.1965742982692102</v>
      </c>
      <c r="S8" s="47">
        <v>24.866384946761698</v>
      </c>
      <c r="T8" s="47">
        <v>26.0677904672227</v>
      </c>
      <c r="U8" s="49">
        <v>-4.8314442289585102</v>
      </c>
    </row>
    <row r="9" spans="1:23" ht="12" thickBot="1">
      <c r="A9" s="69"/>
      <c r="B9" s="71" t="s">
        <v>7</v>
      </c>
      <c r="C9" s="72"/>
      <c r="D9" s="47">
        <v>72885.494200000001</v>
      </c>
      <c r="E9" s="47">
        <v>82406</v>
      </c>
      <c r="F9" s="48">
        <v>88.446829357085704</v>
      </c>
      <c r="G9" s="47">
        <v>121013.10679999999</v>
      </c>
      <c r="H9" s="48">
        <v>-39.770578470926402</v>
      </c>
      <c r="I9" s="47">
        <v>16521.668900000001</v>
      </c>
      <c r="J9" s="48">
        <v>22.667979522323101</v>
      </c>
      <c r="K9" s="47">
        <v>25753.975200000001</v>
      </c>
      <c r="L9" s="48">
        <v>21.281971747543</v>
      </c>
      <c r="M9" s="48">
        <v>-0.35848082590372299</v>
      </c>
      <c r="N9" s="47">
        <v>1068231.9916999999</v>
      </c>
      <c r="O9" s="47">
        <v>36089012.299900003</v>
      </c>
      <c r="P9" s="47">
        <v>4571</v>
      </c>
      <c r="Q9" s="47">
        <v>3719</v>
      </c>
      <c r="R9" s="48">
        <v>22.909384243076101</v>
      </c>
      <c r="S9" s="47">
        <v>15.9451967184424</v>
      </c>
      <c r="T9" s="47">
        <v>16.5433641301425</v>
      </c>
      <c r="U9" s="49">
        <v>-3.7513956225344698</v>
      </c>
    </row>
    <row r="10" spans="1:23" ht="12" thickBot="1">
      <c r="A10" s="69"/>
      <c r="B10" s="71" t="s">
        <v>8</v>
      </c>
      <c r="C10" s="72"/>
      <c r="D10" s="47">
        <v>101160.75079999999</v>
      </c>
      <c r="E10" s="47">
        <v>98321</v>
      </c>
      <c r="F10" s="48">
        <v>102.888244423877</v>
      </c>
      <c r="G10" s="47">
        <v>141324.68100000001</v>
      </c>
      <c r="H10" s="48">
        <v>-28.419614971570301</v>
      </c>
      <c r="I10" s="47">
        <v>24542.339199999999</v>
      </c>
      <c r="J10" s="48">
        <v>24.260732552807401</v>
      </c>
      <c r="K10" s="47">
        <v>31133.6937</v>
      </c>
      <c r="L10" s="48">
        <v>22.029905519475399</v>
      </c>
      <c r="M10" s="48">
        <v>-0.21171129142315701</v>
      </c>
      <c r="N10" s="47">
        <v>1517404.8748000001</v>
      </c>
      <c r="O10" s="47">
        <v>49105985.737599999</v>
      </c>
      <c r="P10" s="47">
        <v>81065</v>
      </c>
      <c r="Q10" s="47">
        <v>77499</v>
      </c>
      <c r="R10" s="48">
        <v>4.6013496948347701</v>
      </c>
      <c r="S10" s="47">
        <v>1.2478967593906101</v>
      </c>
      <c r="T10" s="47">
        <v>1.2622486303049101</v>
      </c>
      <c r="U10" s="49">
        <v>-1.1500847971832999</v>
      </c>
    </row>
    <row r="11" spans="1:23" ht="12" thickBot="1">
      <c r="A11" s="69"/>
      <c r="B11" s="71" t="s">
        <v>9</v>
      </c>
      <c r="C11" s="72"/>
      <c r="D11" s="47">
        <v>60738.094700000001</v>
      </c>
      <c r="E11" s="47">
        <v>41573</v>
      </c>
      <c r="F11" s="48">
        <v>146.09985976475099</v>
      </c>
      <c r="G11" s="47">
        <v>72275.731700000004</v>
      </c>
      <c r="H11" s="48">
        <v>-15.963362429715801</v>
      </c>
      <c r="I11" s="47">
        <v>13663.955</v>
      </c>
      <c r="J11" s="48">
        <v>22.496515683426601</v>
      </c>
      <c r="K11" s="47">
        <v>12955.1175</v>
      </c>
      <c r="L11" s="48">
        <v>17.9245746743509</v>
      </c>
      <c r="M11" s="48">
        <v>5.4714864608521999E-2</v>
      </c>
      <c r="N11" s="47">
        <v>601691.31900000002</v>
      </c>
      <c r="O11" s="47">
        <v>17426018.2324</v>
      </c>
      <c r="P11" s="47">
        <v>3058</v>
      </c>
      <c r="Q11" s="47">
        <v>3274</v>
      </c>
      <c r="R11" s="48">
        <v>-6.5974343310934698</v>
      </c>
      <c r="S11" s="47">
        <v>19.8620322759974</v>
      </c>
      <c r="T11" s="47">
        <v>21.693419731215599</v>
      </c>
      <c r="U11" s="49">
        <v>-9.2205441506175791</v>
      </c>
    </row>
    <row r="12" spans="1:23" ht="12" thickBot="1">
      <c r="A12" s="69"/>
      <c r="B12" s="71" t="s">
        <v>10</v>
      </c>
      <c r="C12" s="72"/>
      <c r="D12" s="47">
        <v>274760.364</v>
      </c>
      <c r="E12" s="47">
        <v>180623</v>
      </c>
      <c r="F12" s="48">
        <v>152.11814885147501</v>
      </c>
      <c r="G12" s="47">
        <v>422025.8089</v>
      </c>
      <c r="H12" s="48">
        <v>-34.894890737569803</v>
      </c>
      <c r="I12" s="47">
        <v>-16447.988300000001</v>
      </c>
      <c r="J12" s="48">
        <v>-5.9863031408707803</v>
      </c>
      <c r="K12" s="47">
        <v>38113.704899999997</v>
      </c>
      <c r="L12" s="48">
        <v>9.0311312948709102</v>
      </c>
      <c r="M12" s="48">
        <v>-1.43155049720711</v>
      </c>
      <c r="N12" s="47">
        <v>2847008.9366000001</v>
      </c>
      <c r="O12" s="47">
        <v>66192583.342600003</v>
      </c>
      <c r="P12" s="47">
        <v>2137</v>
      </c>
      <c r="Q12" s="47">
        <v>2401</v>
      </c>
      <c r="R12" s="48">
        <v>-10.995418575593501</v>
      </c>
      <c r="S12" s="47">
        <v>128.572935891437</v>
      </c>
      <c r="T12" s="47">
        <v>148.11847047063699</v>
      </c>
      <c r="U12" s="49">
        <v>-15.201904229444001</v>
      </c>
    </row>
    <row r="13" spans="1:23" ht="12" thickBot="1">
      <c r="A13" s="69"/>
      <c r="B13" s="71" t="s">
        <v>11</v>
      </c>
      <c r="C13" s="72"/>
      <c r="D13" s="47">
        <v>454543.84450000001</v>
      </c>
      <c r="E13" s="47">
        <v>281646</v>
      </c>
      <c r="F13" s="48">
        <v>161.388354352627</v>
      </c>
      <c r="G13" s="47">
        <v>673647.39709999994</v>
      </c>
      <c r="H13" s="48">
        <v>-32.5249609132647</v>
      </c>
      <c r="I13" s="47">
        <v>101562.0992</v>
      </c>
      <c r="J13" s="48">
        <v>22.343740967764901</v>
      </c>
      <c r="K13" s="47">
        <v>103748.33409999999</v>
      </c>
      <c r="L13" s="48">
        <v>15.400984928707301</v>
      </c>
      <c r="M13" s="48">
        <v>-2.1072481972507998E-2</v>
      </c>
      <c r="N13" s="47">
        <v>4917147.2785</v>
      </c>
      <c r="O13" s="47">
        <v>101517056.4975</v>
      </c>
      <c r="P13" s="47">
        <v>12629</v>
      </c>
      <c r="Q13" s="47">
        <v>23922</v>
      </c>
      <c r="R13" s="48">
        <v>-47.207591338516799</v>
      </c>
      <c r="S13" s="47">
        <v>35.992069403753298</v>
      </c>
      <c r="T13" s="47">
        <v>33.765511495694398</v>
      </c>
      <c r="U13" s="49">
        <v>6.1862458728942498</v>
      </c>
    </row>
    <row r="14" spans="1:23" ht="12" thickBot="1">
      <c r="A14" s="69"/>
      <c r="B14" s="71" t="s">
        <v>12</v>
      </c>
      <c r="C14" s="72"/>
      <c r="D14" s="47">
        <v>266708.49530000001</v>
      </c>
      <c r="E14" s="47">
        <v>120324</v>
      </c>
      <c r="F14" s="48">
        <v>221.65860119344401</v>
      </c>
      <c r="G14" s="47">
        <v>216350.3149</v>
      </c>
      <c r="H14" s="48">
        <v>23.2762223726257</v>
      </c>
      <c r="I14" s="47">
        <v>56911.204299999998</v>
      </c>
      <c r="J14" s="48">
        <v>21.338354534220901</v>
      </c>
      <c r="K14" s="47">
        <v>37906.450299999997</v>
      </c>
      <c r="L14" s="48">
        <v>17.520866709863999</v>
      </c>
      <c r="M14" s="48">
        <v>0.50135936890930699</v>
      </c>
      <c r="N14" s="47">
        <v>2541009.0377000002</v>
      </c>
      <c r="O14" s="47">
        <v>52872743.959299996</v>
      </c>
      <c r="P14" s="47">
        <v>4842</v>
      </c>
      <c r="Q14" s="47">
        <v>8062</v>
      </c>
      <c r="R14" s="48">
        <v>-39.940461423964301</v>
      </c>
      <c r="S14" s="47">
        <v>55.082299731515903</v>
      </c>
      <c r="T14" s="47">
        <v>61.848884135450298</v>
      </c>
      <c r="U14" s="49">
        <v>-12.284498717221901</v>
      </c>
    </row>
    <row r="15" spans="1:23" ht="12" thickBot="1">
      <c r="A15" s="69"/>
      <c r="B15" s="71" t="s">
        <v>13</v>
      </c>
      <c r="C15" s="72"/>
      <c r="D15" s="47">
        <v>184090.5416</v>
      </c>
      <c r="E15" s="47">
        <v>78724</v>
      </c>
      <c r="F15" s="48">
        <v>233.84297240993899</v>
      </c>
      <c r="G15" s="47">
        <v>181703.01070000001</v>
      </c>
      <c r="H15" s="48">
        <v>1.3139743204045899</v>
      </c>
      <c r="I15" s="47">
        <v>44213.22</v>
      </c>
      <c r="J15" s="48">
        <v>24.017105721850999</v>
      </c>
      <c r="K15" s="47">
        <v>35195.247900000002</v>
      </c>
      <c r="L15" s="48">
        <v>19.369655882097099</v>
      </c>
      <c r="M15" s="48">
        <v>0.256226980574841</v>
      </c>
      <c r="N15" s="47">
        <v>1843925.55</v>
      </c>
      <c r="O15" s="47">
        <v>33395835.324200001</v>
      </c>
      <c r="P15" s="47">
        <v>5563</v>
      </c>
      <c r="Q15" s="47">
        <v>15142</v>
      </c>
      <c r="R15" s="48">
        <v>-63.2611279883767</v>
      </c>
      <c r="S15" s="47">
        <v>33.091954269279199</v>
      </c>
      <c r="T15" s="47">
        <v>36.220989076740203</v>
      </c>
      <c r="U15" s="49">
        <v>-9.4555757632176398</v>
      </c>
    </row>
    <row r="16" spans="1:23" ht="12" thickBot="1">
      <c r="A16" s="69"/>
      <c r="B16" s="71" t="s">
        <v>14</v>
      </c>
      <c r="C16" s="72"/>
      <c r="D16" s="47">
        <v>528433.74580000003</v>
      </c>
      <c r="E16" s="47">
        <v>578795</v>
      </c>
      <c r="F16" s="48">
        <v>91.298947952210995</v>
      </c>
      <c r="G16" s="47">
        <v>817412.61289999995</v>
      </c>
      <c r="H16" s="48">
        <v>-35.352875957561601</v>
      </c>
      <c r="I16" s="47">
        <v>37302.678899999999</v>
      </c>
      <c r="J16" s="48">
        <v>7.0591023371392003</v>
      </c>
      <c r="K16" s="47">
        <v>41745.213199999998</v>
      </c>
      <c r="L16" s="48">
        <v>5.1069940127174203</v>
      </c>
      <c r="M16" s="48">
        <v>-0.10642020867676399</v>
      </c>
      <c r="N16" s="47">
        <v>10274752.705700001</v>
      </c>
      <c r="O16" s="47">
        <v>274226873.07179999</v>
      </c>
      <c r="P16" s="47">
        <v>30014</v>
      </c>
      <c r="Q16" s="47">
        <v>28969</v>
      </c>
      <c r="R16" s="48">
        <v>3.60730435983292</v>
      </c>
      <c r="S16" s="47">
        <v>17.606241947091402</v>
      </c>
      <c r="T16" s="47">
        <v>17.6002938831164</v>
      </c>
      <c r="U16" s="49">
        <v>3.3783836396173002E-2</v>
      </c>
    </row>
    <row r="17" spans="1:21" ht="12" thickBot="1">
      <c r="A17" s="69"/>
      <c r="B17" s="71" t="s">
        <v>15</v>
      </c>
      <c r="C17" s="72"/>
      <c r="D17" s="47">
        <v>528004.58230000001</v>
      </c>
      <c r="E17" s="47">
        <v>1326478</v>
      </c>
      <c r="F17" s="48">
        <v>39.805001085581502</v>
      </c>
      <c r="G17" s="47">
        <v>424917.98540000001</v>
      </c>
      <c r="H17" s="48">
        <v>24.260351513000501</v>
      </c>
      <c r="I17" s="47">
        <v>36349.767699999997</v>
      </c>
      <c r="J17" s="48">
        <v>6.88436595410964</v>
      </c>
      <c r="K17" s="47">
        <v>53568.556400000001</v>
      </c>
      <c r="L17" s="48">
        <v>12.6067990154789</v>
      </c>
      <c r="M17" s="48">
        <v>-0.32143462241965498</v>
      </c>
      <c r="N17" s="47">
        <v>5565834.4835999999</v>
      </c>
      <c r="O17" s="47">
        <v>254255218.73820001</v>
      </c>
      <c r="P17" s="47">
        <v>9897</v>
      </c>
      <c r="Q17" s="47">
        <v>11061</v>
      </c>
      <c r="R17" s="48">
        <v>-10.523460808245201</v>
      </c>
      <c r="S17" s="47">
        <v>53.349962847327497</v>
      </c>
      <c r="T17" s="47">
        <v>60.507137944127997</v>
      </c>
      <c r="U17" s="49">
        <v>-13.4155203018273</v>
      </c>
    </row>
    <row r="18" spans="1:21" ht="12" thickBot="1">
      <c r="A18" s="69"/>
      <c r="B18" s="71" t="s">
        <v>16</v>
      </c>
      <c r="C18" s="72"/>
      <c r="D18" s="47">
        <v>1444118.4242</v>
      </c>
      <c r="E18" s="47">
        <v>1257032</v>
      </c>
      <c r="F18" s="48">
        <v>114.88318707877001</v>
      </c>
      <c r="G18" s="47">
        <v>2011547.4461999999</v>
      </c>
      <c r="H18" s="48">
        <v>-28.208582555282302</v>
      </c>
      <c r="I18" s="47">
        <v>237508.1539</v>
      </c>
      <c r="J18" s="48">
        <v>16.4465842911445</v>
      </c>
      <c r="K18" s="47">
        <v>331451.68810000003</v>
      </c>
      <c r="L18" s="48">
        <v>16.477448181803702</v>
      </c>
      <c r="M18" s="48">
        <v>-0.28343054982920202</v>
      </c>
      <c r="N18" s="47">
        <v>19611847.940200001</v>
      </c>
      <c r="O18" s="47">
        <v>631477710.35119998</v>
      </c>
      <c r="P18" s="47">
        <v>75260</v>
      </c>
      <c r="Q18" s="47">
        <v>67989</v>
      </c>
      <c r="R18" s="48">
        <v>10.6943770315786</v>
      </c>
      <c r="S18" s="47">
        <v>19.1883925617858</v>
      </c>
      <c r="T18" s="47">
        <v>18.863145727985401</v>
      </c>
      <c r="U18" s="49">
        <v>1.6950186564774401</v>
      </c>
    </row>
    <row r="19" spans="1:21" ht="12" thickBot="1">
      <c r="A19" s="69"/>
      <c r="B19" s="71" t="s">
        <v>17</v>
      </c>
      <c r="C19" s="72"/>
      <c r="D19" s="47">
        <v>514822.32500000001</v>
      </c>
      <c r="E19" s="47">
        <v>705862</v>
      </c>
      <c r="F19" s="48">
        <v>72.935265675160295</v>
      </c>
      <c r="G19" s="47">
        <v>774190.57590000005</v>
      </c>
      <c r="H19" s="48">
        <v>-33.501861037055797</v>
      </c>
      <c r="I19" s="47">
        <v>66961.375499999995</v>
      </c>
      <c r="J19" s="48">
        <v>13.0066961451215</v>
      </c>
      <c r="K19" s="47">
        <v>103263.71</v>
      </c>
      <c r="L19" s="48">
        <v>13.3382804201608</v>
      </c>
      <c r="M19" s="48">
        <v>-0.351549779685429</v>
      </c>
      <c r="N19" s="47">
        <v>8421218.0894000009</v>
      </c>
      <c r="O19" s="47">
        <v>217525627.4102</v>
      </c>
      <c r="P19" s="47">
        <v>13088</v>
      </c>
      <c r="Q19" s="47">
        <v>11717</v>
      </c>
      <c r="R19" s="48">
        <v>11.7009473414697</v>
      </c>
      <c r="S19" s="47">
        <v>39.335446592298297</v>
      </c>
      <c r="T19" s="47">
        <v>43.756990688742903</v>
      </c>
      <c r="U19" s="49">
        <v>-11.240609881140299</v>
      </c>
    </row>
    <row r="20" spans="1:21" ht="12" thickBot="1">
      <c r="A20" s="69"/>
      <c r="B20" s="71" t="s">
        <v>18</v>
      </c>
      <c r="C20" s="72"/>
      <c r="D20" s="47">
        <v>824943.05460000003</v>
      </c>
      <c r="E20" s="47">
        <v>1044402</v>
      </c>
      <c r="F20" s="48">
        <v>78.987119385064403</v>
      </c>
      <c r="G20" s="47">
        <v>1294165.6961999999</v>
      </c>
      <c r="H20" s="48">
        <v>-36.256767041326903</v>
      </c>
      <c r="I20" s="47">
        <v>13870.427600000001</v>
      </c>
      <c r="J20" s="48">
        <v>1.6813800083116699</v>
      </c>
      <c r="K20" s="47">
        <v>52149.642800000001</v>
      </c>
      <c r="L20" s="48">
        <v>4.02959551107904</v>
      </c>
      <c r="M20" s="48">
        <v>-0.73402641216173403</v>
      </c>
      <c r="N20" s="47">
        <v>14957879.5856</v>
      </c>
      <c r="O20" s="47">
        <v>332166559.45889997</v>
      </c>
      <c r="P20" s="47">
        <v>36894</v>
      </c>
      <c r="Q20" s="47">
        <v>33398</v>
      </c>
      <c r="R20" s="48">
        <v>10.4676926762082</v>
      </c>
      <c r="S20" s="47">
        <v>22.359816083916101</v>
      </c>
      <c r="T20" s="47">
        <v>23.1881597011797</v>
      </c>
      <c r="U20" s="49">
        <v>-3.7046083659850702</v>
      </c>
    </row>
    <row r="21" spans="1:21" ht="12" thickBot="1">
      <c r="A21" s="69"/>
      <c r="B21" s="71" t="s">
        <v>19</v>
      </c>
      <c r="C21" s="72"/>
      <c r="D21" s="47">
        <v>338056.8444</v>
      </c>
      <c r="E21" s="47">
        <v>316330</v>
      </c>
      <c r="F21" s="48">
        <v>106.86841096323499</v>
      </c>
      <c r="G21" s="47">
        <v>419141.5576</v>
      </c>
      <c r="H21" s="48">
        <v>-19.345424410857799</v>
      </c>
      <c r="I21" s="47">
        <v>44037.693599999999</v>
      </c>
      <c r="J21" s="48">
        <v>13.026712616382699</v>
      </c>
      <c r="K21" s="47">
        <v>57698.438399999999</v>
      </c>
      <c r="L21" s="48">
        <v>13.765859613248701</v>
      </c>
      <c r="M21" s="48">
        <v>-0.23676108364139001</v>
      </c>
      <c r="N21" s="47">
        <v>4405693.3298000004</v>
      </c>
      <c r="O21" s="47">
        <v>125283386.3029</v>
      </c>
      <c r="P21" s="47">
        <v>32147</v>
      </c>
      <c r="Q21" s="47">
        <v>28936</v>
      </c>
      <c r="R21" s="48">
        <v>11.0969035111971</v>
      </c>
      <c r="S21" s="47">
        <v>10.515968656484301</v>
      </c>
      <c r="T21" s="47">
        <v>10.3589651610451</v>
      </c>
      <c r="U21" s="49">
        <v>1.4930007930596001</v>
      </c>
    </row>
    <row r="22" spans="1:21" ht="12" thickBot="1">
      <c r="A22" s="69"/>
      <c r="B22" s="71" t="s">
        <v>20</v>
      </c>
      <c r="C22" s="72"/>
      <c r="D22" s="47">
        <v>871832.24329999997</v>
      </c>
      <c r="E22" s="47">
        <v>1026049</v>
      </c>
      <c r="F22" s="48">
        <v>84.9698448417181</v>
      </c>
      <c r="G22" s="47">
        <v>929971.98100000003</v>
      </c>
      <c r="H22" s="48">
        <v>-6.25177305207436</v>
      </c>
      <c r="I22" s="47">
        <v>114713.4889</v>
      </c>
      <c r="J22" s="48">
        <v>13.1577479247377</v>
      </c>
      <c r="K22" s="47">
        <v>139935.73629999999</v>
      </c>
      <c r="L22" s="48">
        <v>15.0473067102008</v>
      </c>
      <c r="M22" s="48">
        <v>-0.180241645678896</v>
      </c>
      <c r="N22" s="47">
        <v>12521568.6106</v>
      </c>
      <c r="O22" s="47">
        <v>358221685.20300001</v>
      </c>
      <c r="P22" s="47">
        <v>55121</v>
      </c>
      <c r="Q22" s="47">
        <v>50234</v>
      </c>
      <c r="R22" s="48">
        <v>9.7284707568579005</v>
      </c>
      <c r="S22" s="47">
        <v>15.816698595816501</v>
      </c>
      <c r="T22" s="47">
        <v>15.824105237488601</v>
      </c>
      <c r="U22" s="49">
        <v>-4.6827987694195002E-2</v>
      </c>
    </row>
    <row r="23" spans="1:21" ht="12" thickBot="1">
      <c r="A23" s="69"/>
      <c r="B23" s="71" t="s">
        <v>21</v>
      </c>
      <c r="C23" s="72"/>
      <c r="D23" s="47">
        <v>2015202.9389</v>
      </c>
      <c r="E23" s="47">
        <v>2263575</v>
      </c>
      <c r="F23" s="48">
        <v>89.027442823851601</v>
      </c>
      <c r="G23" s="47">
        <v>3215799.4786999999</v>
      </c>
      <c r="H23" s="48">
        <v>-37.334309796124103</v>
      </c>
      <c r="I23" s="47">
        <v>136850.62580000001</v>
      </c>
      <c r="J23" s="48">
        <v>6.7909103921166398</v>
      </c>
      <c r="K23" s="47">
        <v>300520.90039999998</v>
      </c>
      <c r="L23" s="48">
        <v>9.3451380408049207</v>
      </c>
      <c r="M23" s="48">
        <v>-0.54462193605220499</v>
      </c>
      <c r="N23" s="47">
        <v>32344377.534600001</v>
      </c>
      <c r="O23" s="47">
        <v>800460443.31710005</v>
      </c>
      <c r="P23" s="47">
        <v>70178</v>
      </c>
      <c r="Q23" s="47">
        <v>70666</v>
      </c>
      <c r="R23" s="48">
        <v>-0.69057255257125605</v>
      </c>
      <c r="S23" s="47">
        <v>28.7155937601528</v>
      </c>
      <c r="T23" s="47">
        <v>28.331235614015199</v>
      </c>
      <c r="U23" s="49">
        <v>1.3384997341440401</v>
      </c>
    </row>
    <row r="24" spans="1:21" ht="12" thickBot="1">
      <c r="A24" s="69"/>
      <c r="B24" s="71" t="s">
        <v>22</v>
      </c>
      <c r="C24" s="72"/>
      <c r="D24" s="47">
        <v>279885.16070000001</v>
      </c>
      <c r="E24" s="47">
        <v>248289</v>
      </c>
      <c r="F24" s="48">
        <v>112.72555799894501</v>
      </c>
      <c r="G24" s="47">
        <v>443674.84090000001</v>
      </c>
      <c r="H24" s="48">
        <v>-36.916603129388797</v>
      </c>
      <c r="I24" s="47">
        <v>42943.356200000002</v>
      </c>
      <c r="J24" s="48">
        <v>15.3432057964765</v>
      </c>
      <c r="K24" s="47">
        <v>36153.8217</v>
      </c>
      <c r="L24" s="48">
        <v>8.1487202715081892</v>
      </c>
      <c r="M24" s="48">
        <v>0.18779576212824001</v>
      </c>
      <c r="N24" s="47">
        <v>3651757.5556000001</v>
      </c>
      <c r="O24" s="47">
        <v>97254971.650900006</v>
      </c>
      <c r="P24" s="47">
        <v>32692</v>
      </c>
      <c r="Q24" s="47">
        <v>30131</v>
      </c>
      <c r="R24" s="48">
        <v>8.4995519564568003</v>
      </c>
      <c r="S24" s="47">
        <v>8.56127372751744</v>
      </c>
      <c r="T24" s="47">
        <v>8.8641840596063908</v>
      </c>
      <c r="U24" s="49">
        <v>-3.5381456279729</v>
      </c>
    </row>
    <row r="25" spans="1:21" ht="12" thickBot="1">
      <c r="A25" s="69"/>
      <c r="B25" s="71" t="s">
        <v>23</v>
      </c>
      <c r="C25" s="72"/>
      <c r="D25" s="47">
        <v>261882.677</v>
      </c>
      <c r="E25" s="47">
        <v>225172</v>
      </c>
      <c r="F25" s="48">
        <v>116.30339340593</v>
      </c>
      <c r="G25" s="47">
        <v>387593.14309999999</v>
      </c>
      <c r="H25" s="48">
        <v>-32.433614561536899</v>
      </c>
      <c r="I25" s="47">
        <v>27586.3354</v>
      </c>
      <c r="J25" s="48">
        <v>10.5338526839635</v>
      </c>
      <c r="K25" s="47">
        <v>38157.062100000003</v>
      </c>
      <c r="L25" s="48">
        <v>9.8446174240382192</v>
      </c>
      <c r="M25" s="48">
        <v>-0.277031986170654</v>
      </c>
      <c r="N25" s="47">
        <v>3455205.7371999999</v>
      </c>
      <c r="O25" s="47">
        <v>81959985.554199994</v>
      </c>
      <c r="P25" s="47">
        <v>19088</v>
      </c>
      <c r="Q25" s="47">
        <v>17155</v>
      </c>
      <c r="R25" s="48">
        <v>11.2678519382104</v>
      </c>
      <c r="S25" s="47">
        <v>13.7197546626153</v>
      </c>
      <c r="T25" s="47">
        <v>13.8451025065579</v>
      </c>
      <c r="U25" s="49">
        <v>-0.91363036019993404</v>
      </c>
    </row>
    <row r="26" spans="1:21" ht="12" thickBot="1">
      <c r="A26" s="69"/>
      <c r="B26" s="71" t="s">
        <v>24</v>
      </c>
      <c r="C26" s="72"/>
      <c r="D26" s="47">
        <v>454365.82819999999</v>
      </c>
      <c r="E26" s="47">
        <v>540313</v>
      </c>
      <c r="F26" s="48">
        <v>84.093077197846398</v>
      </c>
      <c r="G26" s="47">
        <v>521210.11499999999</v>
      </c>
      <c r="H26" s="48">
        <v>-12.824825320206999</v>
      </c>
      <c r="I26" s="47">
        <v>101851.8566</v>
      </c>
      <c r="J26" s="48">
        <v>22.416266866611199</v>
      </c>
      <c r="K26" s="47">
        <v>114303.95480000001</v>
      </c>
      <c r="L26" s="48">
        <v>21.9304943458359</v>
      </c>
      <c r="M26" s="48">
        <v>-0.108938472179617</v>
      </c>
      <c r="N26" s="47">
        <v>5973682.9387999997</v>
      </c>
      <c r="O26" s="47">
        <v>174020603.007</v>
      </c>
      <c r="P26" s="47">
        <v>40544</v>
      </c>
      <c r="Q26" s="47">
        <v>37338</v>
      </c>
      <c r="R26" s="48">
        <v>8.5864266966629206</v>
      </c>
      <c r="S26" s="47">
        <v>11.206734120955</v>
      </c>
      <c r="T26" s="47">
        <v>11.2471428276823</v>
      </c>
      <c r="U26" s="49">
        <v>-0.360575224602525</v>
      </c>
    </row>
    <row r="27" spans="1:21" ht="12" thickBot="1">
      <c r="A27" s="69"/>
      <c r="B27" s="71" t="s">
        <v>25</v>
      </c>
      <c r="C27" s="72"/>
      <c r="D27" s="47">
        <v>259940.08199999999</v>
      </c>
      <c r="E27" s="47">
        <v>222376</v>
      </c>
      <c r="F27" s="48">
        <v>116.89214753390701</v>
      </c>
      <c r="G27" s="47">
        <v>321051.73330000002</v>
      </c>
      <c r="H27" s="48">
        <v>-19.034829892320001</v>
      </c>
      <c r="I27" s="47">
        <v>74153.452099999995</v>
      </c>
      <c r="J27" s="48">
        <v>28.527132687447601</v>
      </c>
      <c r="K27" s="47">
        <v>87527.196500000005</v>
      </c>
      <c r="L27" s="48">
        <v>27.262645680287299</v>
      </c>
      <c r="M27" s="48">
        <v>-0.15279530174372699</v>
      </c>
      <c r="N27" s="47">
        <v>3026813.3346000002</v>
      </c>
      <c r="O27" s="47">
        <v>81623956.5889</v>
      </c>
      <c r="P27" s="47">
        <v>38820</v>
      </c>
      <c r="Q27" s="47">
        <v>34148</v>
      </c>
      <c r="R27" s="48">
        <v>13.681621178399901</v>
      </c>
      <c r="S27" s="47">
        <v>6.6960350850077299</v>
      </c>
      <c r="T27" s="47">
        <v>6.4952857414782699</v>
      </c>
      <c r="U27" s="49">
        <v>2.9980330297093198</v>
      </c>
    </row>
    <row r="28" spans="1:21" ht="12" thickBot="1">
      <c r="A28" s="69"/>
      <c r="B28" s="71" t="s">
        <v>26</v>
      </c>
      <c r="C28" s="72"/>
      <c r="D28" s="47">
        <v>907464.47479999997</v>
      </c>
      <c r="E28" s="47">
        <v>895772</v>
      </c>
      <c r="F28" s="48">
        <v>101.305295856535</v>
      </c>
      <c r="G28" s="47">
        <v>1155013.1679</v>
      </c>
      <c r="H28" s="48">
        <v>-21.432542933695199</v>
      </c>
      <c r="I28" s="47">
        <v>57873.819499999998</v>
      </c>
      <c r="J28" s="48">
        <v>6.3775300419066099</v>
      </c>
      <c r="K28" s="47">
        <v>93345.585900000005</v>
      </c>
      <c r="L28" s="48">
        <v>8.0817767705382408</v>
      </c>
      <c r="M28" s="48">
        <v>-0.38000475392591698</v>
      </c>
      <c r="N28" s="47">
        <v>12093947.096999999</v>
      </c>
      <c r="O28" s="47">
        <v>284394572.06</v>
      </c>
      <c r="P28" s="47">
        <v>49952</v>
      </c>
      <c r="Q28" s="47">
        <v>46811</v>
      </c>
      <c r="R28" s="48">
        <v>6.7099613338745101</v>
      </c>
      <c r="S28" s="47">
        <v>18.166729556374101</v>
      </c>
      <c r="T28" s="47">
        <v>19.018817874004</v>
      </c>
      <c r="U28" s="49">
        <v>-4.6903781717325304</v>
      </c>
    </row>
    <row r="29" spans="1:21" ht="12" thickBot="1">
      <c r="A29" s="69"/>
      <c r="B29" s="71" t="s">
        <v>27</v>
      </c>
      <c r="C29" s="72"/>
      <c r="D29" s="47">
        <v>610311.43480000005</v>
      </c>
      <c r="E29" s="47">
        <v>612790</v>
      </c>
      <c r="F29" s="48">
        <v>99.595527799082902</v>
      </c>
      <c r="G29" s="47">
        <v>562372.86219999997</v>
      </c>
      <c r="H29" s="48">
        <v>8.5243396013926507</v>
      </c>
      <c r="I29" s="47">
        <v>99313.236600000004</v>
      </c>
      <c r="J29" s="48">
        <v>16.2725505270182</v>
      </c>
      <c r="K29" s="47">
        <v>113836.6115</v>
      </c>
      <c r="L29" s="48">
        <v>20.242195018918899</v>
      </c>
      <c r="M29" s="48">
        <v>-0.127580878494438</v>
      </c>
      <c r="N29" s="47">
        <v>6955842.8373999996</v>
      </c>
      <c r="O29" s="47">
        <v>199550489.6983</v>
      </c>
      <c r="P29" s="47">
        <v>93595</v>
      </c>
      <c r="Q29" s="47">
        <v>86373</v>
      </c>
      <c r="R29" s="48">
        <v>8.3614092366827606</v>
      </c>
      <c r="S29" s="47">
        <v>6.52076964367755</v>
      </c>
      <c r="T29" s="47">
        <v>6.48864929086636</v>
      </c>
      <c r="U29" s="49">
        <v>0.49258530152698399</v>
      </c>
    </row>
    <row r="30" spans="1:21" ht="12" thickBot="1">
      <c r="A30" s="69"/>
      <c r="B30" s="71" t="s">
        <v>28</v>
      </c>
      <c r="C30" s="72"/>
      <c r="D30" s="47">
        <v>750488.25349999999</v>
      </c>
      <c r="E30" s="47">
        <v>927123</v>
      </c>
      <c r="F30" s="48">
        <v>80.948078464238307</v>
      </c>
      <c r="G30" s="47">
        <v>1081564.5660000001</v>
      </c>
      <c r="H30" s="48">
        <v>-30.610869004745101</v>
      </c>
      <c r="I30" s="47">
        <v>120584.55409999999</v>
      </c>
      <c r="J30" s="48">
        <v>16.067480541852301</v>
      </c>
      <c r="K30" s="47">
        <v>190422.57759999999</v>
      </c>
      <c r="L30" s="48">
        <v>17.6062145142429</v>
      </c>
      <c r="M30" s="48">
        <v>-0.36675285242016398</v>
      </c>
      <c r="N30" s="47">
        <v>10915434.847899999</v>
      </c>
      <c r="O30" s="47">
        <v>362530235.54259998</v>
      </c>
      <c r="P30" s="47">
        <v>60700</v>
      </c>
      <c r="Q30" s="47">
        <v>54992</v>
      </c>
      <c r="R30" s="48">
        <v>10.3796915915042</v>
      </c>
      <c r="S30" s="47">
        <v>12.3638921499176</v>
      </c>
      <c r="T30" s="47">
        <v>12.2404081339104</v>
      </c>
      <c r="U30" s="49">
        <v>0.99874711385333403</v>
      </c>
    </row>
    <row r="31" spans="1:21" ht="12" thickBot="1">
      <c r="A31" s="69"/>
      <c r="B31" s="71" t="s">
        <v>29</v>
      </c>
      <c r="C31" s="72"/>
      <c r="D31" s="47">
        <v>1013085.0691</v>
      </c>
      <c r="E31" s="47">
        <v>806463</v>
      </c>
      <c r="F31" s="48">
        <v>125.62077480306</v>
      </c>
      <c r="G31" s="47">
        <v>1353438.3244</v>
      </c>
      <c r="H31" s="48">
        <v>-25.147304399768899</v>
      </c>
      <c r="I31" s="47">
        <v>-5147.7611999999999</v>
      </c>
      <c r="J31" s="48">
        <v>-0.50812723995361497</v>
      </c>
      <c r="K31" s="47">
        <v>32369.564999999999</v>
      </c>
      <c r="L31" s="48">
        <v>2.3916542347321199</v>
      </c>
      <c r="M31" s="48">
        <v>-1.1590309044931599</v>
      </c>
      <c r="N31" s="47">
        <v>17943362.290800001</v>
      </c>
      <c r="O31" s="47">
        <v>308009914.69139999</v>
      </c>
      <c r="P31" s="47">
        <v>34290</v>
      </c>
      <c r="Q31" s="47">
        <v>28384</v>
      </c>
      <c r="R31" s="48">
        <v>20.807497181510701</v>
      </c>
      <c r="S31" s="47">
        <v>29.544621437737</v>
      </c>
      <c r="T31" s="47">
        <v>28.197800658821901</v>
      </c>
      <c r="U31" s="49">
        <v>4.5585988696907203</v>
      </c>
    </row>
    <row r="32" spans="1:21" ht="12" thickBot="1">
      <c r="A32" s="69"/>
      <c r="B32" s="71" t="s">
        <v>30</v>
      </c>
      <c r="C32" s="72"/>
      <c r="D32" s="47">
        <v>128978.5624</v>
      </c>
      <c r="E32" s="47">
        <v>121123</v>
      </c>
      <c r="F32" s="48">
        <v>106.48560752293101</v>
      </c>
      <c r="G32" s="47">
        <v>147630.99429999999</v>
      </c>
      <c r="H32" s="48">
        <v>-12.634495885123201</v>
      </c>
      <c r="I32" s="47">
        <v>34934.75</v>
      </c>
      <c r="J32" s="48">
        <v>27.085702732255001</v>
      </c>
      <c r="K32" s="47">
        <v>41582.5772</v>
      </c>
      <c r="L32" s="48">
        <v>28.1665631239334</v>
      </c>
      <c r="M32" s="48">
        <v>-0.15987049499183001</v>
      </c>
      <c r="N32" s="47">
        <v>1576017.0813</v>
      </c>
      <c r="O32" s="47">
        <v>44953382.904399998</v>
      </c>
      <c r="P32" s="47">
        <v>28259</v>
      </c>
      <c r="Q32" s="47">
        <v>25734</v>
      </c>
      <c r="R32" s="48">
        <v>9.8119219709333905</v>
      </c>
      <c r="S32" s="47">
        <v>4.5641587600410496</v>
      </c>
      <c r="T32" s="47">
        <v>4.5746798981891699</v>
      </c>
      <c r="U32" s="49">
        <v>-0.23051648071992401</v>
      </c>
    </row>
    <row r="33" spans="1:21" ht="12" thickBot="1">
      <c r="A33" s="69"/>
      <c r="B33" s="71" t="s">
        <v>31</v>
      </c>
      <c r="C33" s="72"/>
      <c r="D33" s="47">
        <v>40.171199999999999</v>
      </c>
      <c r="E33" s="50"/>
      <c r="F33" s="50"/>
      <c r="G33" s="47">
        <v>95.533000000000001</v>
      </c>
      <c r="H33" s="48">
        <v>-57.950446442590497</v>
      </c>
      <c r="I33" s="47">
        <v>9.1031999999999993</v>
      </c>
      <c r="J33" s="48">
        <v>22.661010873461599</v>
      </c>
      <c r="K33" s="47">
        <v>13.685499999999999</v>
      </c>
      <c r="L33" s="48">
        <v>14.325416348277599</v>
      </c>
      <c r="M33" s="48">
        <v>-0.33482883343684899</v>
      </c>
      <c r="N33" s="47">
        <v>415.56990000000002</v>
      </c>
      <c r="O33" s="47">
        <v>29708.794300000001</v>
      </c>
      <c r="P33" s="47">
        <v>8</v>
      </c>
      <c r="Q33" s="47">
        <v>2</v>
      </c>
      <c r="R33" s="48">
        <v>300</v>
      </c>
      <c r="S33" s="47">
        <v>5.0213999999999999</v>
      </c>
      <c r="T33" s="47">
        <v>3.54705</v>
      </c>
      <c r="U33" s="49">
        <v>29.361333492651401</v>
      </c>
    </row>
    <row r="34" spans="1:21" ht="12" thickBot="1">
      <c r="A34" s="69"/>
      <c r="B34" s="71" t="s">
        <v>36</v>
      </c>
      <c r="C34" s="72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25.9</v>
      </c>
      <c r="P34" s="50"/>
      <c r="Q34" s="50"/>
      <c r="R34" s="50"/>
      <c r="S34" s="50"/>
      <c r="T34" s="50"/>
      <c r="U34" s="51"/>
    </row>
    <row r="35" spans="1:21" ht="12" thickBot="1">
      <c r="A35" s="69"/>
      <c r="B35" s="71" t="s">
        <v>32</v>
      </c>
      <c r="C35" s="72"/>
      <c r="D35" s="47">
        <v>178524.22529999999</v>
      </c>
      <c r="E35" s="47">
        <v>152411</v>
      </c>
      <c r="F35" s="48">
        <v>117.13342560576299</v>
      </c>
      <c r="G35" s="47">
        <v>220048.96359999999</v>
      </c>
      <c r="H35" s="48">
        <v>-18.870681152347</v>
      </c>
      <c r="I35" s="47">
        <v>27845.6849</v>
      </c>
      <c r="J35" s="48">
        <v>15.597706615562601</v>
      </c>
      <c r="K35" s="47">
        <v>42915.012300000002</v>
      </c>
      <c r="L35" s="48">
        <v>19.502483264592801</v>
      </c>
      <c r="M35" s="48">
        <v>-0.35114349483711998</v>
      </c>
      <c r="N35" s="47">
        <v>2441983.6304000001</v>
      </c>
      <c r="O35" s="47">
        <v>48631745.677299999</v>
      </c>
      <c r="P35" s="47">
        <v>12588</v>
      </c>
      <c r="Q35" s="47">
        <v>11833</v>
      </c>
      <c r="R35" s="48">
        <v>6.3804614214484996</v>
      </c>
      <c r="S35" s="47">
        <v>14.182096067683499</v>
      </c>
      <c r="T35" s="47">
        <v>14.2744520070988</v>
      </c>
      <c r="U35" s="49">
        <v>-0.65121501768509904</v>
      </c>
    </row>
    <row r="36" spans="1:21" ht="12" thickBot="1">
      <c r="A36" s="69"/>
      <c r="B36" s="71" t="s">
        <v>37</v>
      </c>
      <c r="C36" s="72"/>
      <c r="D36" s="50"/>
      <c r="E36" s="47">
        <v>517322</v>
      </c>
      <c r="F36" s="50"/>
      <c r="G36" s="47">
        <v>7002.71</v>
      </c>
      <c r="H36" s="50"/>
      <c r="I36" s="50"/>
      <c r="J36" s="50"/>
      <c r="K36" s="47">
        <v>288.44439999999997</v>
      </c>
      <c r="L36" s="48">
        <v>4.1190396289436499</v>
      </c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69"/>
      <c r="B37" s="71" t="s">
        <v>38</v>
      </c>
      <c r="C37" s="72"/>
      <c r="D37" s="50"/>
      <c r="E37" s="47">
        <v>170100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69"/>
      <c r="B38" s="71" t="s">
        <v>39</v>
      </c>
      <c r="C38" s="72"/>
      <c r="D38" s="50"/>
      <c r="E38" s="47">
        <v>187021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69"/>
      <c r="B39" s="71" t="s">
        <v>33</v>
      </c>
      <c r="C39" s="72"/>
      <c r="D39" s="47">
        <v>286633.76040000003</v>
      </c>
      <c r="E39" s="47">
        <v>281891</v>
      </c>
      <c r="F39" s="48">
        <v>101.682480249458</v>
      </c>
      <c r="G39" s="47">
        <v>431764.755</v>
      </c>
      <c r="H39" s="48">
        <v>-33.613441791931301</v>
      </c>
      <c r="I39" s="47">
        <v>12894.310799999999</v>
      </c>
      <c r="J39" s="48">
        <v>4.4985317786732004</v>
      </c>
      <c r="K39" s="47">
        <v>24969.2042</v>
      </c>
      <c r="L39" s="48">
        <v>5.7830575355785996</v>
      </c>
      <c r="M39" s="48">
        <v>-0.483591439409991</v>
      </c>
      <c r="N39" s="47">
        <v>3415504.4007999999</v>
      </c>
      <c r="O39" s="47">
        <v>116137802.4744</v>
      </c>
      <c r="P39" s="47">
        <v>449</v>
      </c>
      <c r="Q39" s="47">
        <v>489</v>
      </c>
      <c r="R39" s="48">
        <v>-8.1799591002044991</v>
      </c>
      <c r="S39" s="47">
        <v>638.38253986637005</v>
      </c>
      <c r="T39" s="47">
        <v>756.55884233128802</v>
      </c>
      <c r="U39" s="49">
        <v>-18.511831869595898</v>
      </c>
    </row>
    <row r="40" spans="1:21" ht="12" thickBot="1">
      <c r="A40" s="69"/>
      <c r="B40" s="71" t="s">
        <v>34</v>
      </c>
      <c r="C40" s="72"/>
      <c r="D40" s="47">
        <v>438141.32049999997</v>
      </c>
      <c r="E40" s="47">
        <v>470742</v>
      </c>
      <c r="F40" s="48">
        <v>93.074618474663396</v>
      </c>
      <c r="G40" s="47">
        <v>756045.26529999997</v>
      </c>
      <c r="H40" s="48">
        <v>-42.0482687202406</v>
      </c>
      <c r="I40" s="47">
        <v>32442.561900000001</v>
      </c>
      <c r="J40" s="48">
        <v>7.4045885156362496</v>
      </c>
      <c r="K40" s="47">
        <v>72141.508100000006</v>
      </c>
      <c r="L40" s="48">
        <v>9.5419562043516208</v>
      </c>
      <c r="M40" s="48">
        <v>-0.55029271283004999</v>
      </c>
      <c r="N40" s="47">
        <v>6049132.2007999998</v>
      </c>
      <c r="O40" s="47">
        <v>157476739.1498</v>
      </c>
      <c r="P40" s="47">
        <v>2483</v>
      </c>
      <c r="Q40" s="47">
        <v>3644</v>
      </c>
      <c r="R40" s="48">
        <v>-31.860592755214</v>
      </c>
      <c r="S40" s="47">
        <v>176.45643193717299</v>
      </c>
      <c r="T40" s="47">
        <v>205.24585850713501</v>
      </c>
      <c r="U40" s="49">
        <v>-16.315317188445</v>
      </c>
    </row>
    <row r="41" spans="1:21" ht="12" thickBot="1">
      <c r="A41" s="69"/>
      <c r="B41" s="71" t="s">
        <v>40</v>
      </c>
      <c r="C41" s="72"/>
      <c r="D41" s="50"/>
      <c r="E41" s="47">
        <v>212797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69"/>
      <c r="B42" s="71" t="s">
        <v>41</v>
      </c>
      <c r="C42" s="72"/>
      <c r="D42" s="50"/>
      <c r="E42" s="47">
        <v>65586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0"/>
      <c r="B43" s="71" t="s">
        <v>35</v>
      </c>
      <c r="C43" s="72"/>
      <c r="D43" s="52">
        <v>30887.921999999999</v>
      </c>
      <c r="E43" s="53"/>
      <c r="F43" s="53"/>
      <c r="G43" s="52">
        <v>51022.23</v>
      </c>
      <c r="H43" s="54">
        <v>-39.461834576810901</v>
      </c>
      <c r="I43" s="52">
        <v>2454.0088999999998</v>
      </c>
      <c r="J43" s="54">
        <v>7.9448818214446399</v>
      </c>
      <c r="K43" s="52">
        <v>3499.1574000000001</v>
      </c>
      <c r="L43" s="54">
        <v>6.8581036148361196</v>
      </c>
      <c r="M43" s="54">
        <v>-0.29868576360697602</v>
      </c>
      <c r="N43" s="52">
        <v>330825.45539999998</v>
      </c>
      <c r="O43" s="52">
        <v>15456266.155300001</v>
      </c>
      <c r="P43" s="52">
        <v>45</v>
      </c>
      <c r="Q43" s="52">
        <v>27</v>
      </c>
      <c r="R43" s="54">
        <v>66.6666666666667</v>
      </c>
      <c r="S43" s="52">
        <v>686.39826666666704</v>
      </c>
      <c r="T43" s="52">
        <v>299.65026296296298</v>
      </c>
      <c r="U43" s="55">
        <v>56.344548418202599</v>
      </c>
    </row>
  </sheetData>
  <mergeCells count="41">
    <mergeCell ref="B32:C32"/>
    <mergeCell ref="B33:C33"/>
    <mergeCell ref="B43:C43"/>
    <mergeCell ref="B37:C37"/>
    <mergeCell ref="B38:C38"/>
    <mergeCell ref="B39:C39"/>
    <mergeCell ref="B40:C40"/>
    <mergeCell ref="B41:C41"/>
    <mergeCell ref="B42:C42"/>
    <mergeCell ref="B17:C17"/>
    <mergeCell ref="B18:C18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31:C31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42328</v>
      </c>
      <c r="D2" s="32">
        <v>509114.74369487201</v>
      </c>
      <c r="E2" s="32">
        <v>389567.65820256399</v>
      </c>
      <c r="F2" s="32">
        <v>119547.085492308</v>
      </c>
      <c r="G2" s="32">
        <v>389567.65820256399</v>
      </c>
      <c r="H2" s="32">
        <v>0.23481363871865399</v>
      </c>
    </row>
    <row r="3" spans="1:8" ht="14.25">
      <c r="A3" s="32">
        <v>2</v>
      </c>
      <c r="B3" s="33">
        <v>13</v>
      </c>
      <c r="C3" s="32">
        <v>8960.6919999999991</v>
      </c>
      <c r="D3" s="32">
        <v>72885.502182210097</v>
      </c>
      <c r="E3" s="32">
        <v>56363.828132017203</v>
      </c>
      <c r="F3" s="32">
        <v>16521.674050192902</v>
      </c>
      <c r="G3" s="32">
        <v>56363.828132017203</v>
      </c>
      <c r="H3" s="32">
        <v>0.22667984105933001</v>
      </c>
    </row>
    <row r="4" spans="1:8" ht="14.25">
      <c r="A4" s="32">
        <v>3</v>
      </c>
      <c r="B4" s="33">
        <v>14</v>
      </c>
      <c r="C4" s="32">
        <v>122251</v>
      </c>
      <c r="D4" s="32">
        <v>101162.700560684</v>
      </c>
      <c r="E4" s="32">
        <v>76618.410941880298</v>
      </c>
      <c r="F4" s="32">
        <v>24544.289618803399</v>
      </c>
      <c r="G4" s="32">
        <v>76618.410941880298</v>
      </c>
      <c r="H4" s="32">
        <v>0.24262192965163301</v>
      </c>
    </row>
    <row r="5" spans="1:8" ht="14.25">
      <c r="A5" s="32">
        <v>4</v>
      </c>
      <c r="B5" s="33">
        <v>15</v>
      </c>
      <c r="C5" s="32">
        <v>3814</v>
      </c>
      <c r="D5" s="32">
        <v>60738.120040170899</v>
      </c>
      <c r="E5" s="32">
        <v>47074.139554700901</v>
      </c>
      <c r="F5" s="32">
        <v>13663.9804854701</v>
      </c>
      <c r="G5" s="32">
        <v>47074.139554700901</v>
      </c>
      <c r="H5" s="32">
        <v>0.22496548257392601</v>
      </c>
    </row>
    <row r="6" spans="1:8" ht="14.25">
      <c r="A6" s="32">
        <v>5</v>
      </c>
      <c r="B6" s="33">
        <v>16</v>
      </c>
      <c r="C6" s="32">
        <v>3015</v>
      </c>
      <c r="D6" s="32">
        <v>274760.353170085</v>
      </c>
      <c r="E6" s="32">
        <v>291208.352588034</v>
      </c>
      <c r="F6" s="32">
        <v>-16447.9994179487</v>
      </c>
      <c r="G6" s="32">
        <v>291208.352588034</v>
      </c>
      <c r="H6" s="32">
        <v>-5.9863074232427101E-2</v>
      </c>
    </row>
    <row r="7" spans="1:8" ht="14.25">
      <c r="A7" s="32">
        <v>6</v>
      </c>
      <c r="B7" s="33">
        <v>17</v>
      </c>
      <c r="C7" s="32">
        <v>20385</v>
      </c>
      <c r="D7" s="32">
        <v>454544.03438803402</v>
      </c>
      <c r="E7" s="32">
        <v>352981.74491111102</v>
      </c>
      <c r="F7" s="32">
        <v>101562.289476923</v>
      </c>
      <c r="G7" s="32">
        <v>352981.74491111102</v>
      </c>
      <c r="H7" s="32">
        <v>0.22343773494609701</v>
      </c>
    </row>
    <row r="8" spans="1:8" ht="14.25">
      <c r="A8" s="32">
        <v>7</v>
      </c>
      <c r="B8" s="33">
        <v>18</v>
      </c>
      <c r="C8" s="32">
        <v>30920</v>
      </c>
      <c r="D8" s="32">
        <v>266708.47378461499</v>
      </c>
      <c r="E8" s="32">
        <v>209797.292774359</v>
      </c>
      <c r="F8" s="32">
        <v>56911.181010256398</v>
      </c>
      <c r="G8" s="32">
        <v>209797.292774359</v>
      </c>
      <c r="H8" s="32">
        <v>0.21338347523302101</v>
      </c>
    </row>
    <row r="9" spans="1:8" ht="14.25">
      <c r="A9" s="32">
        <v>8</v>
      </c>
      <c r="B9" s="33">
        <v>19</v>
      </c>
      <c r="C9" s="32">
        <v>24056</v>
      </c>
      <c r="D9" s="32">
        <v>184090.60419572599</v>
      </c>
      <c r="E9" s="32">
        <v>139877.31798547</v>
      </c>
      <c r="F9" s="32">
        <v>44213.286210256403</v>
      </c>
      <c r="G9" s="32">
        <v>139877.31798547</v>
      </c>
      <c r="H9" s="32">
        <v>0.240171335215178</v>
      </c>
    </row>
    <row r="10" spans="1:8" ht="14.25">
      <c r="A10" s="32">
        <v>9</v>
      </c>
      <c r="B10" s="33">
        <v>21</v>
      </c>
      <c r="C10" s="32">
        <v>130900</v>
      </c>
      <c r="D10" s="32">
        <v>528433.62219999998</v>
      </c>
      <c r="E10" s="32">
        <v>491131.06689999998</v>
      </c>
      <c r="F10" s="32">
        <v>37302.5553</v>
      </c>
      <c r="G10" s="32">
        <v>491131.06689999998</v>
      </c>
      <c r="H10" s="32">
        <v>7.0590805983730201E-2</v>
      </c>
    </row>
    <row r="11" spans="1:8" ht="14.25">
      <c r="A11" s="32">
        <v>10</v>
      </c>
      <c r="B11" s="33">
        <v>22</v>
      </c>
      <c r="C11" s="32">
        <v>29899</v>
      </c>
      <c r="D11" s="32">
        <v>528004.62315897399</v>
      </c>
      <c r="E11" s="32">
        <v>491654.81580512802</v>
      </c>
      <c r="F11" s="32">
        <v>36349.807353846198</v>
      </c>
      <c r="G11" s="32">
        <v>491654.81580512802</v>
      </c>
      <c r="H11" s="32">
        <v>6.884372931504E-2</v>
      </c>
    </row>
    <row r="12" spans="1:8" ht="14.25">
      <c r="A12" s="32">
        <v>11</v>
      </c>
      <c r="B12" s="33">
        <v>23</v>
      </c>
      <c r="C12" s="32">
        <v>166728.85500000001</v>
      </c>
      <c r="D12" s="32">
        <v>1444118.4427153801</v>
      </c>
      <c r="E12" s="32">
        <v>1206610.2698307701</v>
      </c>
      <c r="F12" s="32">
        <v>237508.17288461499</v>
      </c>
      <c r="G12" s="32">
        <v>1206610.2698307701</v>
      </c>
      <c r="H12" s="32">
        <v>0.164465853948951</v>
      </c>
    </row>
    <row r="13" spans="1:8" ht="14.25">
      <c r="A13" s="32">
        <v>12</v>
      </c>
      <c r="B13" s="33">
        <v>24</v>
      </c>
      <c r="C13" s="32">
        <v>22199.328000000001</v>
      </c>
      <c r="D13" s="32">
        <v>514822.31378290599</v>
      </c>
      <c r="E13" s="32">
        <v>447860.94950940198</v>
      </c>
      <c r="F13" s="32">
        <v>66961.364273504296</v>
      </c>
      <c r="G13" s="32">
        <v>447860.94950940198</v>
      </c>
      <c r="H13" s="32">
        <v>0.13006694247860601</v>
      </c>
    </row>
    <row r="14" spans="1:8" ht="14.25">
      <c r="A14" s="32">
        <v>13</v>
      </c>
      <c r="B14" s="33">
        <v>25</v>
      </c>
      <c r="C14" s="32">
        <v>73253</v>
      </c>
      <c r="D14" s="32">
        <v>824943.08039999998</v>
      </c>
      <c r="E14" s="32">
        <v>811072.62699999998</v>
      </c>
      <c r="F14" s="32">
        <v>13870.4534</v>
      </c>
      <c r="G14" s="32">
        <v>811072.62699999998</v>
      </c>
      <c r="H14" s="32">
        <v>1.6813830832151998E-2</v>
      </c>
    </row>
    <row r="15" spans="1:8" ht="14.25">
      <c r="A15" s="32">
        <v>14</v>
      </c>
      <c r="B15" s="33">
        <v>26</v>
      </c>
      <c r="C15" s="32">
        <v>67730</v>
      </c>
      <c r="D15" s="32">
        <v>338056.63944513298</v>
      </c>
      <c r="E15" s="32">
        <v>294019.15080885001</v>
      </c>
      <c r="F15" s="32">
        <v>44037.488636283197</v>
      </c>
      <c r="G15" s="32">
        <v>294019.15080885001</v>
      </c>
      <c r="H15" s="32">
        <v>0.13026659884143599</v>
      </c>
    </row>
    <row r="16" spans="1:8" ht="14.25">
      <c r="A16" s="32">
        <v>15</v>
      </c>
      <c r="B16" s="33">
        <v>27</v>
      </c>
      <c r="C16" s="32">
        <v>132322.277</v>
      </c>
      <c r="D16" s="32">
        <v>871832.44349970506</v>
      </c>
      <c r="E16" s="32">
        <v>757118.75468141597</v>
      </c>
      <c r="F16" s="32">
        <v>114713.688818289</v>
      </c>
      <c r="G16" s="32">
        <v>757118.75468141597</v>
      </c>
      <c r="H16" s="32">
        <v>0.13157767834127199</v>
      </c>
    </row>
    <row r="17" spans="1:8" ht="14.25">
      <c r="A17" s="32">
        <v>16</v>
      </c>
      <c r="B17" s="33">
        <v>29</v>
      </c>
      <c r="C17" s="32">
        <v>168413</v>
      </c>
      <c r="D17" s="32">
        <v>2015204.0013658099</v>
      </c>
      <c r="E17" s="32">
        <v>1878352.3413495701</v>
      </c>
      <c r="F17" s="32">
        <v>136851.66001623901</v>
      </c>
      <c r="G17" s="32">
        <v>1878352.3413495701</v>
      </c>
      <c r="H17" s="32">
        <v>6.7909581324514801E-2</v>
      </c>
    </row>
    <row r="18" spans="1:8" ht="14.25">
      <c r="A18" s="32">
        <v>17</v>
      </c>
      <c r="B18" s="33">
        <v>31</v>
      </c>
      <c r="C18" s="32">
        <v>37713.49</v>
      </c>
      <c r="D18" s="32">
        <v>279885.15795942099</v>
      </c>
      <c r="E18" s="32">
        <v>236941.792599715</v>
      </c>
      <c r="F18" s="32">
        <v>42943.3653597054</v>
      </c>
      <c r="G18" s="32">
        <v>236941.792599715</v>
      </c>
      <c r="H18" s="32">
        <v>0.153432092193797</v>
      </c>
    </row>
    <row r="19" spans="1:8" ht="14.25">
      <c r="A19" s="32">
        <v>18</v>
      </c>
      <c r="B19" s="33">
        <v>32</v>
      </c>
      <c r="C19" s="32">
        <v>15472.755999999999</v>
      </c>
      <c r="D19" s="32">
        <v>261882.68119002299</v>
      </c>
      <c r="E19" s="32">
        <v>234296.336021336</v>
      </c>
      <c r="F19" s="32">
        <v>27586.345168686999</v>
      </c>
      <c r="G19" s="32">
        <v>234296.336021336</v>
      </c>
      <c r="H19" s="32">
        <v>0.105338562456027</v>
      </c>
    </row>
    <row r="20" spans="1:8" ht="14.25">
      <c r="A20" s="32">
        <v>19</v>
      </c>
      <c r="B20" s="33">
        <v>33</v>
      </c>
      <c r="C20" s="32">
        <v>29073.155999999999</v>
      </c>
      <c r="D20" s="32">
        <v>454365.85874096502</v>
      </c>
      <c r="E20" s="32">
        <v>352513.942685552</v>
      </c>
      <c r="F20" s="32">
        <v>101851.91605541301</v>
      </c>
      <c r="G20" s="32">
        <v>352513.942685552</v>
      </c>
      <c r="H20" s="32">
        <v>0.22416278445225099</v>
      </c>
    </row>
    <row r="21" spans="1:8" ht="14.25">
      <c r="A21" s="32">
        <v>20</v>
      </c>
      <c r="B21" s="33">
        <v>34</v>
      </c>
      <c r="C21" s="32">
        <v>50763.974000000002</v>
      </c>
      <c r="D21" s="32">
        <v>259940.100144528</v>
      </c>
      <c r="E21" s="32">
        <v>185786.63828220501</v>
      </c>
      <c r="F21" s="32">
        <v>74153.461862322205</v>
      </c>
      <c r="G21" s="32">
        <v>185786.63828220501</v>
      </c>
      <c r="H21" s="32">
        <v>0.285271344517805</v>
      </c>
    </row>
    <row r="22" spans="1:8" ht="14.25">
      <c r="A22" s="32">
        <v>21</v>
      </c>
      <c r="B22" s="33">
        <v>35</v>
      </c>
      <c r="C22" s="32">
        <v>35671.678</v>
      </c>
      <c r="D22" s="32">
        <v>907464.47400088503</v>
      </c>
      <c r="E22" s="32">
        <v>849590.649358241</v>
      </c>
      <c r="F22" s="32">
        <v>57873.824642643602</v>
      </c>
      <c r="G22" s="32">
        <v>849590.649358241</v>
      </c>
      <c r="H22" s="32">
        <v>6.3775306142273405E-2</v>
      </c>
    </row>
    <row r="23" spans="1:8" ht="14.25">
      <c r="A23" s="32">
        <v>22</v>
      </c>
      <c r="B23" s="33">
        <v>36</v>
      </c>
      <c r="C23" s="32">
        <v>120195.681</v>
      </c>
      <c r="D23" s="32">
        <v>610311.43509468995</v>
      </c>
      <c r="E23" s="32">
        <v>510998.180269562</v>
      </c>
      <c r="F23" s="32">
        <v>99313.254825128606</v>
      </c>
      <c r="G23" s="32">
        <v>510998.180269562</v>
      </c>
      <c r="H23" s="32">
        <v>0.162725535053624</v>
      </c>
    </row>
    <row r="24" spans="1:8" ht="14.25">
      <c r="A24" s="32">
        <v>23</v>
      </c>
      <c r="B24" s="33">
        <v>37</v>
      </c>
      <c r="C24" s="32">
        <v>97425.44</v>
      </c>
      <c r="D24" s="32">
        <v>750488.26467610605</v>
      </c>
      <c r="E24" s="32">
        <v>629903.70065192599</v>
      </c>
      <c r="F24" s="32">
        <v>120584.56402418</v>
      </c>
      <c r="G24" s="32">
        <v>629903.70065192599</v>
      </c>
      <c r="H24" s="32">
        <v>0.16067481624942001</v>
      </c>
    </row>
    <row r="25" spans="1:8" ht="14.25">
      <c r="A25" s="32">
        <v>24</v>
      </c>
      <c r="B25" s="33">
        <v>38</v>
      </c>
      <c r="C25" s="32">
        <v>248568.133</v>
      </c>
      <c r="D25" s="32">
        <v>1013084.8418177</v>
      </c>
      <c r="E25" s="32">
        <v>1018232.81231593</v>
      </c>
      <c r="F25" s="32">
        <v>-5147.97049823009</v>
      </c>
      <c r="G25" s="32">
        <v>1018232.81231593</v>
      </c>
      <c r="H25" s="32">
        <v>-5.0814801344707602E-3</v>
      </c>
    </row>
    <row r="26" spans="1:8" ht="14.25">
      <c r="A26" s="32">
        <v>25</v>
      </c>
      <c r="B26" s="33">
        <v>39</v>
      </c>
      <c r="C26" s="32">
        <v>91074.861999999994</v>
      </c>
      <c r="D26" s="32">
        <v>128978.48905652401</v>
      </c>
      <c r="E26" s="32">
        <v>94043.829347167004</v>
      </c>
      <c r="F26" s="32">
        <v>34934.659709356703</v>
      </c>
      <c r="G26" s="32">
        <v>94043.829347167004</v>
      </c>
      <c r="H26" s="32">
        <v>0.27085648130090101</v>
      </c>
    </row>
    <row r="27" spans="1:8" ht="14.25">
      <c r="A27" s="32">
        <v>26</v>
      </c>
      <c r="B27" s="33">
        <v>40</v>
      </c>
      <c r="C27" s="32">
        <v>12</v>
      </c>
      <c r="D27" s="32">
        <v>40.171100000000003</v>
      </c>
      <c r="E27" s="32">
        <v>31.068000000000001</v>
      </c>
      <c r="F27" s="32">
        <v>9.1030999999999995</v>
      </c>
      <c r="G27" s="32">
        <v>31.068000000000001</v>
      </c>
      <c r="H27" s="32">
        <v>0.22660818349510001</v>
      </c>
    </row>
    <row r="28" spans="1:8" ht="14.25">
      <c r="A28" s="32">
        <v>27</v>
      </c>
      <c r="B28" s="33">
        <v>42</v>
      </c>
      <c r="C28" s="32">
        <v>10502.777</v>
      </c>
      <c r="D28" s="32">
        <v>178524.22390000001</v>
      </c>
      <c r="E28" s="32">
        <v>150678.53349999999</v>
      </c>
      <c r="F28" s="32">
        <v>27845.690399999999</v>
      </c>
      <c r="G28" s="32">
        <v>150678.53349999999</v>
      </c>
      <c r="H28" s="32">
        <v>0.15597709818695399</v>
      </c>
    </row>
    <row r="29" spans="1:8" ht="14.25">
      <c r="A29" s="32">
        <v>28</v>
      </c>
      <c r="B29" s="33">
        <v>75</v>
      </c>
      <c r="C29" s="32">
        <v>453</v>
      </c>
      <c r="D29" s="32">
        <v>286633.76068376098</v>
      </c>
      <c r="E29" s="32">
        <v>273739.44914529898</v>
      </c>
      <c r="F29" s="32">
        <v>12894.311538461499</v>
      </c>
      <c r="G29" s="32">
        <v>273739.44914529898</v>
      </c>
      <c r="H29" s="32">
        <v>4.4985320318522003E-2</v>
      </c>
    </row>
    <row r="30" spans="1:8" ht="14.25">
      <c r="A30" s="32">
        <v>29</v>
      </c>
      <c r="B30" s="33">
        <v>76</v>
      </c>
      <c r="C30" s="32">
        <v>2576</v>
      </c>
      <c r="D30" s="32">
        <v>438141.31400427403</v>
      </c>
      <c r="E30" s="32">
        <v>405698.75740170898</v>
      </c>
      <c r="F30" s="32">
        <v>32442.556602564098</v>
      </c>
      <c r="G30" s="32">
        <v>405698.75740170898</v>
      </c>
      <c r="H30" s="32">
        <v>7.4045874163438705E-2</v>
      </c>
    </row>
    <row r="31" spans="1:8" ht="14.25">
      <c r="A31" s="32">
        <v>30</v>
      </c>
      <c r="B31" s="33">
        <v>99</v>
      </c>
      <c r="C31" s="32">
        <v>45</v>
      </c>
      <c r="D31" s="32">
        <v>30887.921639815399</v>
      </c>
      <c r="E31" s="32">
        <v>28433.9128658952</v>
      </c>
      <c r="F31" s="32">
        <v>2454.00877392028</v>
      </c>
      <c r="G31" s="32">
        <v>28433.9128658952</v>
      </c>
      <c r="H31" s="32">
        <v>7.9448815059054906E-2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2013-11-13T05:07:15Z</dcterms:modified>
</cp:coreProperties>
</file>