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<sst xmlns="http://schemas.openxmlformats.org/spreadsheetml/2006/main" count="114" uniqueCount="71">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</sst>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61" Type="http://schemas.openxmlformats.org/officeDocument/2006/relationships/hyperlink" Target="cid:55eaf9a2" TargetMode="External"/><Relationship Id="rId166" Type="http://schemas.openxmlformats.org/officeDocument/2006/relationships/image" Target="cid:a9baa8e13" TargetMode="External"/><Relationship Id="rId182" Type="http://schemas.openxmlformats.org/officeDocument/2006/relationships/image" Target="cid:482d451d13" TargetMode="External"/><Relationship Id="rId187" Type="http://schemas.openxmlformats.org/officeDocument/2006/relationships/hyperlink" Target="cid:579a7efa2" TargetMode="External"/><Relationship Id="rId217" Type="http://schemas.openxmlformats.org/officeDocument/2006/relationships/hyperlink" Target="cid:dd85b610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38" Type="http://schemas.openxmlformats.org/officeDocument/2006/relationships/image" Target="cid:207b4f4113" TargetMode="External"/><Relationship Id="rId254" Type="http://schemas.openxmlformats.org/officeDocument/2006/relationships/image" Target="cid:5923310913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44" Type="http://schemas.openxmlformats.org/officeDocument/2006/relationships/image" Target="cid:c5fc194a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2" Type="http://schemas.openxmlformats.org/officeDocument/2006/relationships/image" Target="cid:a60cacae13" TargetMode="External"/><Relationship Id="rId207" Type="http://schemas.openxmlformats.org/officeDocument/2006/relationships/hyperlink" Target="cid:b97944ee2" TargetMode="External"/><Relationship Id="rId223" Type="http://schemas.openxmlformats.org/officeDocument/2006/relationships/hyperlink" Target="cid:ed01ac172" TargetMode="External"/><Relationship Id="rId228" Type="http://schemas.openxmlformats.org/officeDocument/2006/relationships/image" Target="cid:fd20b79113" TargetMode="External"/><Relationship Id="rId244" Type="http://schemas.openxmlformats.org/officeDocument/2006/relationships/image" Target="cid:2fee711c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3" Type="http://schemas.openxmlformats.org/officeDocument/2006/relationships/hyperlink" Target="cid:c8f5e1192" TargetMode="External"/><Relationship Id="rId218" Type="http://schemas.openxmlformats.org/officeDocument/2006/relationships/image" Target="cid:dd85b63513" TargetMode="External"/><Relationship Id="rId234" Type="http://schemas.openxmlformats.org/officeDocument/2006/relationships/image" Target="cid:bf349d213" TargetMode="External"/><Relationship Id="rId239" Type="http://schemas.openxmlformats.org/officeDocument/2006/relationships/hyperlink" Target="cid:25a2b86c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0" Type="http://schemas.openxmlformats.org/officeDocument/2006/relationships/image" Target="cid:4fda174d13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0" Type="http://schemas.openxmlformats.org/officeDocument/2006/relationships/image" Target="cid:25a2b89113" TargetMode="External"/><Relationship Id="rId245" Type="http://schemas.openxmlformats.org/officeDocument/2006/relationships/hyperlink" Target="cid:451c38c7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9" sqref="K19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14360330.782299999</v>
      </c>
      <c r="F3" s="25">
        <f>RA!I7</f>
        <v>1691599.6902999999</v>
      </c>
      <c r="G3" s="16">
        <f>E3-F3</f>
        <v>12668731.092</v>
      </c>
      <c r="H3" s="27">
        <f>RA!J7</f>
        <v>11.7796707885378</v>
      </c>
      <c r="I3" s="20">
        <f>SUM(I4:I39)</f>
        <v>14360334.009467233</v>
      </c>
      <c r="J3" s="21">
        <f>SUM(J4:J39)</f>
        <v>12668731.234577127</v>
      </c>
      <c r="K3" s="22">
        <f>E3-I3</f>
        <v>-3.2271672338247299</v>
      </c>
      <c r="L3" s="22">
        <f>G3-J3</f>
        <v>-0.14257712662220001</v>
      </c>
    </row>
    <row r="4" spans="1:12">
      <c r="A4" s="59">
        <f>RA!A8</f>
        <v>41592</v>
      </c>
      <c r="B4" s="12">
        <v>12</v>
      </c>
      <c r="C4" s="56" t="s">
        <v>6</v>
      </c>
      <c r="D4" s="56"/>
      <c r="E4" s="15">
        <f>RA!D8</f>
        <v>541726.51320000004</v>
      </c>
      <c r="F4" s="25">
        <f>RA!I8</f>
        <v>110005.9366</v>
      </c>
      <c r="G4" s="16">
        <f t="shared" ref="G4:G39" si="0">E4-F4</f>
        <v>431720.57660000003</v>
      </c>
      <c r="H4" s="27">
        <f>RA!J8</f>
        <v>20.306544708360398</v>
      </c>
      <c r="I4" s="20">
        <f>VLOOKUP(B4,RMS!B:D,3,FALSE)</f>
        <v>541726.87228119699</v>
      </c>
      <c r="J4" s="21">
        <f>VLOOKUP(B4,RMS!B:E,4,FALSE)</f>
        <v>431720.57165213698</v>
      </c>
      <c r="K4" s="22">
        <f t="shared" ref="K4:K39" si="1">E4-I4</f>
        <v>-0.3590811969479546</v>
      </c>
      <c r="L4" s="22">
        <f t="shared" ref="L4:L39" si="2">G4-J4</f>
        <v>4.9478630535304546E-3</v>
      </c>
    </row>
    <row r="5" spans="1:12">
      <c r="A5" s="59"/>
      <c r="B5" s="12">
        <v>13</v>
      </c>
      <c r="C5" s="56" t="s">
        <v>7</v>
      </c>
      <c r="D5" s="56"/>
      <c r="E5" s="15">
        <f>RA!D9</f>
        <v>67681.062000000005</v>
      </c>
      <c r="F5" s="25">
        <f>RA!I9</f>
        <v>15429.7907</v>
      </c>
      <c r="G5" s="16">
        <f t="shared" si="0"/>
        <v>52251.271300000008</v>
      </c>
      <c r="H5" s="27">
        <f>RA!J9</f>
        <v>22.797796376185701</v>
      </c>
      <c r="I5" s="20">
        <f>VLOOKUP(B5,RMS!B:D,3,FALSE)</f>
        <v>67681.071075985194</v>
      </c>
      <c r="J5" s="21">
        <f>VLOOKUP(B5,RMS!B:E,4,FALSE)</f>
        <v>52251.271907064503</v>
      </c>
      <c r="K5" s="22">
        <f t="shared" si="1"/>
        <v>-9.0759851882467046E-3</v>
      </c>
      <c r="L5" s="22">
        <f t="shared" si="2"/>
        <v>-6.0706449585268274E-4</v>
      </c>
    </row>
    <row r="6" spans="1:12">
      <c r="A6" s="59"/>
      <c r="B6" s="12">
        <v>14</v>
      </c>
      <c r="C6" s="56" t="s">
        <v>8</v>
      </c>
      <c r="D6" s="56"/>
      <c r="E6" s="15">
        <f>RA!D10</f>
        <v>92539.114199999996</v>
      </c>
      <c r="F6" s="25">
        <f>RA!I10</f>
        <v>24355.444200000002</v>
      </c>
      <c r="G6" s="16">
        <f t="shared" si="0"/>
        <v>68183.67</v>
      </c>
      <c r="H6" s="27">
        <f>RA!J10</f>
        <v>26.319080759041899</v>
      </c>
      <c r="I6" s="20">
        <f>VLOOKUP(B6,RMS!B:D,3,FALSE)</f>
        <v>92540.975325641004</v>
      </c>
      <c r="J6" s="21">
        <f>VLOOKUP(B6,RMS!B:E,4,FALSE)</f>
        <v>68183.669646153794</v>
      </c>
      <c r="K6" s="22">
        <f t="shared" si="1"/>
        <v>-1.8611256410076749</v>
      </c>
      <c r="L6" s="22">
        <f t="shared" si="2"/>
        <v>3.5384620423428714E-4</v>
      </c>
    </row>
    <row r="7" spans="1:12">
      <c r="A7" s="59"/>
      <c r="B7" s="12">
        <v>15</v>
      </c>
      <c r="C7" s="56" t="s">
        <v>9</v>
      </c>
      <c r="D7" s="56"/>
      <c r="E7" s="15">
        <f>RA!D11</f>
        <v>61750.5965</v>
      </c>
      <c r="F7" s="25">
        <f>RA!I11</f>
        <v>13883.245500000001</v>
      </c>
      <c r="G7" s="16">
        <f t="shared" si="0"/>
        <v>47867.350999999995</v>
      </c>
      <c r="H7" s="27">
        <f>RA!J11</f>
        <v>22.4827714822156</v>
      </c>
      <c r="I7" s="20">
        <f>VLOOKUP(B7,RMS!B:D,3,FALSE)</f>
        <v>61750.613598290598</v>
      </c>
      <c r="J7" s="21">
        <f>VLOOKUP(B7,RMS!B:E,4,FALSE)</f>
        <v>47867.350979487201</v>
      </c>
      <c r="K7" s="22">
        <f t="shared" si="1"/>
        <v>-1.7098290598369204E-2</v>
      </c>
      <c r="L7" s="22">
        <f t="shared" si="2"/>
        <v>2.0512794435489923E-5</v>
      </c>
    </row>
    <row r="8" spans="1:12">
      <c r="A8" s="59"/>
      <c r="B8" s="12">
        <v>16</v>
      </c>
      <c r="C8" s="56" t="s">
        <v>10</v>
      </c>
      <c r="D8" s="56"/>
      <c r="E8" s="15">
        <f>RA!D12</f>
        <v>302150.87199999997</v>
      </c>
      <c r="F8" s="25">
        <f>RA!I12</f>
        <v>-19308.625499999998</v>
      </c>
      <c r="G8" s="16">
        <f t="shared" si="0"/>
        <v>321459.4975</v>
      </c>
      <c r="H8" s="27">
        <f>RA!J12</f>
        <v>-6.3903921151020198</v>
      </c>
      <c r="I8" s="20">
        <f>VLOOKUP(B8,RMS!B:D,3,FALSE)</f>
        <v>302150.85917521402</v>
      </c>
      <c r="J8" s="21">
        <f>VLOOKUP(B8,RMS!B:E,4,FALSE)</f>
        <v>321459.49674017099</v>
      </c>
      <c r="K8" s="22">
        <f t="shared" si="1"/>
        <v>1.2824785953853279E-2</v>
      </c>
      <c r="L8" s="22">
        <f t="shared" si="2"/>
        <v>7.5982901034876704E-4</v>
      </c>
    </row>
    <row r="9" spans="1:12">
      <c r="A9" s="59"/>
      <c r="B9" s="12">
        <v>17</v>
      </c>
      <c r="C9" s="56" t="s">
        <v>11</v>
      </c>
      <c r="D9" s="56"/>
      <c r="E9" s="15">
        <f>RA!D13</f>
        <v>445398.13069999998</v>
      </c>
      <c r="F9" s="25">
        <f>RA!I13</f>
        <v>94176.832399999999</v>
      </c>
      <c r="G9" s="16">
        <f t="shared" si="0"/>
        <v>351221.29829999997</v>
      </c>
      <c r="H9" s="27">
        <f>RA!J13</f>
        <v>21.144415728011499</v>
      </c>
      <c r="I9" s="20">
        <f>VLOOKUP(B9,RMS!B:D,3,FALSE)</f>
        <v>445398.31175384601</v>
      </c>
      <c r="J9" s="21">
        <f>VLOOKUP(B9,RMS!B:E,4,FALSE)</f>
        <v>351221.29700769199</v>
      </c>
      <c r="K9" s="22">
        <f t="shared" si="1"/>
        <v>-0.18105384602677077</v>
      </c>
      <c r="L9" s="22">
        <f t="shared" si="2"/>
        <v>1.2923079775646329E-3</v>
      </c>
    </row>
    <row r="10" spans="1:12">
      <c r="A10" s="59"/>
      <c r="B10" s="12">
        <v>18</v>
      </c>
      <c r="C10" s="56" t="s">
        <v>12</v>
      </c>
      <c r="D10" s="56"/>
      <c r="E10" s="15">
        <f>RA!D14</f>
        <v>183230.36410000001</v>
      </c>
      <c r="F10" s="25">
        <f>RA!I14</f>
        <v>38653.475599999998</v>
      </c>
      <c r="G10" s="16">
        <f t="shared" si="0"/>
        <v>144576.8885</v>
      </c>
      <c r="H10" s="27">
        <f>RA!J14</f>
        <v>21.095562293869801</v>
      </c>
      <c r="I10" s="20">
        <f>VLOOKUP(B10,RMS!B:D,3,FALSE)</f>
        <v>183230.34987265</v>
      </c>
      <c r="J10" s="21">
        <f>VLOOKUP(B10,RMS!B:E,4,FALSE)</f>
        <v>144576.891377778</v>
      </c>
      <c r="K10" s="22">
        <f t="shared" si="1"/>
        <v>1.4227350009605289E-2</v>
      </c>
      <c r="L10" s="22">
        <f t="shared" si="2"/>
        <v>-2.8777779953088611E-3</v>
      </c>
    </row>
    <row r="11" spans="1:12">
      <c r="A11" s="59"/>
      <c r="B11" s="12">
        <v>19</v>
      </c>
      <c r="C11" s="56" t="s">
        <v>13</v>
      </c>
      <c r="D11" s="56"/>
      <c r="E11" s="15">
        <f>RA!D15</f>
        <v>143476.39980000001</v>
      </c>
      <c r="F11" s="25">
        <f>RA!I15</f>
        <v>31333.335500000001</v>
      </c>
      <c r="G11" s="16">
        <f t="shared" si="0"/>
        <v>112143.06430000001</v>
      </c>
      <c r="H11" s="27">
        <f>RA!J15</f>
        <v>21.838668619840899</v>
      </c>
      <c r="I11" s="20">
        <f>VLOOKUP(B11,RMS!B:D,3,FALSE)</f>
        <v>143476.49178717899</v>
      </c>
      <c r="J11" s="21">
        <f>VLOOKUP(B11,RMS!B:E,4,FALSE)</f>
        <v>112143.062204274</v>
      </c>
      <c r="K11" s="22">
        <f t="shared" si="1"/>
        <v>-9.1987178981071338E-2</v>
      </c>
      <c r="L11" s="22">
        <f t="shared" si="2"/>
        <v>2.0957260130671784E-3</v>
      </c>
    </row>
    <row r="12" spans="1:12">
      <c r="A12" s="59"/>
      <c r="B12" s="12">
        <v>21</v>
      </c>
      <c r="C12" s="56" t="s">
        <v>14</v>
      </c>
      <c r="D12" s="56"/>
      <c r="E12" s="15">
        <f>RA!D16</f>
        <v>482700.63669999997</v>
      </c>
      <c r="F12" s="25">
        <f>RA!I16</f>
        <v>33993.195699999997</v>
      </c>
      <c r="G12" s="16">
        <f t="shared" si="0"/>
        <v>448707.44099999999</v>
      </c>
      <c r="H12" s="27">
        <f>RA!J16</f>
        <v>7.0422935284269901</v>
      </c>
      <c r="I12" s="20">
        <f>VLOOKUP(B12,RMS!B:D,3,FALSE)</f>
        <v>482700.48719999997</v>
      </c>
      <c r="J12" s="21">
        <f>VLOOKUP(B12,RMS!B:E,4,FALSE)</f>
        <v>448707.44099999999</v>
      </c>
      <c r="K12" s="22">
        <f t="shared" si="1"/>
        <v>0.14949999999953434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RA!D17</f>
        <v>457336.2978</v>
      </c>
      <c r="F13" s="25">
        <f>RA!I17</f>
        <v>38504.8004</v>
      </c>
      <c r="G13" s="16">
        <f t="shared" si="0"/>
        <v>418831.49739999999</v>
      </c>
      <c r="H13" s="27">
        <f>RA!J17</f>
        <v>8.41936242218822</v>
      </c>
      <c r="I13" s="20">
        <f>VLOOKUP(B13,RMS!B:D,3,FALSE)</f>
        <v>457336.33794786298</v>
      </c>
      <c r="J13" s="21">
        <f>VLOOKUP(B13,RMS!B:E,4,FALSE)</f>
        <v>418831.49852735002</v>
      </c>
      <c r="K13" s="22">
        <f t="shared" si="1"/>
        <v>-4.0147862979210913E-2</v>
      </c>
      <c r="L13" s="22">
        <f t="shared" si="2"/>
        <v>-1.1273500276729465E-3</v>
      </c>
    </row>
    <row r="14" spans="1:12">
      <c r="A14" s="59"/>
      <c r="B14" s="12">
        <v>23</v>
      </c>
      <c r="C14" s="56" t="s">
        <v>16</v>
      </c>
      <c r="D14" s="56"/>
      <c r="E14" s="15">
        <f>RA!D18</f>
        <v>1390743.2217999999</v>
      </c>
      <c r="F14" s="25">
        <f>RA!I18</f>
        <v>227727.9816</v>
      </c>
      <c r="G14" s="16">
        <f t="shared" si="0"/>
        <v>1163015.2401999999</v>
      </c>
      <c r="H14" s="27">
        <f>RA!J18</f>
        <v>16.374552687393901</v>
      </c>
      <c r="I14" s="20">
        <f>VLOOKUP(B14,RMS!B:D,3,FALSE)</f>
        <v>1390743.23377094</v>
      </c>
      <c r="J14" s="21">
        <f>VLOOKUP(B14,RMS!B:E,4,FALSE)</f>
        <v>1163015.2431196601</v>
      </c>
      <c r="K14" s="22">
        <f t="shared" si="1"/>
        <v>-1.1970940046012402E-2</v>
      </c>
      <c r="L14" s="22">
        <f t="shared" si="2"/>
        <v>-2.9196601826697588E-3</v>
      </c>
    </row>
    <row r="15" spans="1:12">
      <c r="A15" s="59"/>
      <c r="B15" s="12">
        <v>24</v>
      </c>
      <c r="C15" s="56" t="s">
        <v>17</v>
      </c>
      <c r="D15" s="56"/>
      <c r="E15" s="15">
        <f>RA!D19</f>
        <v>559339.5993</v>
      </c>
      <c r="F15" s="25">
        <f>RA!I19</f>
        <v>65014.2952</v>
      </c>
      <c r="G15" s="16">
        <f t="shared" si="0"/>
        <v>494325.30410000001</v>
      </c>
      <c r="H15" s="27">
        <f>RA!J19</f>
        <v>11.6234028989479</v>
      </c>
      <c r="I15" s="20">
        <f>VLOOKUP(B15,RMS!B:D,3,FALSE)</f>
        <v>559339.60858461505</v>
      </c>
      <c r="J15" s="21">
        <f>VLOOKUP(B15,RMS!B:E,4,FALSE)</f>
        <v>494325.30544529902</v>
      </c>
      <c r="K15" s="22">
        <f t="shared" si="1"/>
        <v>-9.2846150510013103E-3</v>
      </c>
      <c r="L15" s="22">
        <f t="shared" si="2"/>
        <v>-1.3452990096993744E-3</v>
      </c>
    </row>
    <row r="16" spans="1:12">
      <c r="A16" s="59"/>
      <c r="B16" s="12">
        <v>25</v>
      </c>
      <c r="C16" s="56" t="s">
        <v>18</v>
      </c>
      <c r="D16" s="56"/>
      <c r="E16" s="15">
        <f>RA!D20</f>
        <v>1093381.7603</v>
      </c>
      <c r="F16" s="25">
        <f>RA!I20</f>
        <v>45554.753400000001</v>
      </c>
      <c r="G16" s="16">
        <f t="shared" si="0"/>
        <v>1047827.0068999999</v>
      </c>
      <c r="H16" s="27">
        <f>RA!J20</f>
        <v>4.1664087562152803</v>
      </c>
      <c r="I16" s="20">
        <f>VLOOKUP(B16,RMS!B:D,3,FALSE)</f>
        <v>1093381.7152</v>
      </c>
      <c r="J16" s="21">
        <f>VLOOKUP(B16,RMS!B:E,4,FALSE)</f>
        <v>1047827.0069</v>
      </c>
      <c r="K16" s="22">
        <f t="shared" si="1"/>
        <v>4.50999999884516E-2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RA!D21</f>
        <v>379294.13819999999</v>
      </c>
      <c r="F17" s="25">
        <f>RA!I21</f>
        <v>40399.968000000001</v>
      </c>
      <c r="G17" s="16">
        <f t="shared" si="0"/>
        <v>338894.17019999999</v>
      </c>
      <c r="H17" s="27">
        <f>RA!J21</f>
        <v>10.6513557503747</v>
      </c>
      <c r="I17" s="20">
        <f>VLOOKUP(B17,RMS!B:D,3,FALSE)</f>
        <v>379293.91415796097</v>
      </c>
      <c r="J17" s="21">
        <f>VLOOKUP(B17,RMS!B:E,4,FALSE)</f>
        <v>338894.17011847103</v>
      </c>
      <c r="K17" s="22">
        <f t="shared" si="1"/>
        <v>0.22404203901533037</v>
      </c>
      <c r="L17" s="22">
        <f t="shared" si="2"/>
        <v>8.1528967712074518E-5</v>
      </c>
    </row>
    <row r="18" spans="1:12">
      <c r="A18" s="59"/>
      <c r="B18" s="12">
        <v>27</v>
      </c>
      <c r="C18" s="56" t="s">
        <v>20</v>
      </c>
      <c r="D18" s="56"/>
      <c r="E18" s="15">
        <f>RA!D22</f>
        <v>852130.30920000002</v>
      </c>
      <c r="F18" s="25">
        <f>RA!I22</f>
        <v>97531.078099999999</v>
      </c>
      <c r="G18" s="16">
        <f t="shared" si="0"/>
        <v>754599.23109999998</v>
      </c>
      <c r="H18" s="27">
        <f>RA!J22</f>
        <v>11.4455590943085</v>
      </c>
      <c r="I18" s="20">
        <f>VLOOKUP(B18,RMS!B:D,3,FALSE)</f>
        <v>852130.48821946897</v>
      </c>
      <c r="J18" s="21">
        <f>VLOOKUP(B18,RMS!B:E,4,FALSE)</f>
        <v>754599.23012654902</v>
      </c>
      <c r="K18" s="22">
        <f t="shared" si="1"/>
        <v>-0.17901946895290166</v>
      </c>
      <c r="L18" s="22">
        <f t="shared" si="2"/>
        <v>9.7345095127820969E-4</v>
      </c>
    </row>
    <row r="19" spans="1:12">
      <c r="A19" s="59"/>
      <c r="B19" s="12">
        <v>29</v>
      </c>
      <c r="C19" s="56" t="s">
        <v>21</v>
      </c>
      <c r="D19" s="56"/>
      <c r="E19" s="15">
        <f>RA!D23</f>
        <v>2095383.4413000001</v>
      </c>
      <c r="F19" s="25">
        <f>RA!I23</f>
        <v>173785.12119999999</v>
      </c>
      <c r="G19" s="16">
        <f t="shared" si="0"/>
        <v>1921598.3201000001</v>
      </c>
      <c r="H19" s="27">
        <f>RA!J23</f>
        <v>8.2937145428705801</v>
      </c>
      <c r="I19" s="20">
        <f>VLOOKUP(B19,RMS!B:D,3,FALSE)</f>
        <v>2095384.53346154</v>
      </c>
      <c r="J19" s="21">
        <f>VLOOKUP(B19,RMS!B:E,4,FALSE)</f>
        <v>1921598.3518487201</v>
      </c>
      <c r="K19" s="22">
        <f t="shared" si="1"/>
        <v>-1.0921615399420261</v>
      </c>
      <c r="L19" s="22">
        <f t="shared" si="2"/>
        <v>-3.1748719979077578E-2</v>
      </c>
    </row>
    <row r="20" spans="1:12">
      <c r="A20" s="59"/>
      <c r="B20" s="12">
        <v>31</v>
      </c>
      <c r="C20" s="56" t="s">
        <v>22</v>
      </c>
      <c r="D20" s="56"/>
      <c r="E20" s="15">
        <f>RA!D24</f>
        <v>261738.1366</v>
      </c>
      <c r="F20" s="25">
        <f>RA!I24</f>
        <v>40484.133600000001</v>
      </c>
      <c r="G20" s="16">
        <f t="shared" si="0"/>
        <v>221254.003</v>
      </c>
      <c r="H20" s="27">
        <f>RA!J24</f>
        <v>15.467418743746</v>
      </c>
      <c r="I20" s="20">
        <f>VLOOKUP(B20,RMS!B:D,3,FALSE)</f>
        <v>261738.136054489</v>
      </c>
      <c r="J20" s="21">
        <f>VLOOKUP(B20,RMS!B:E,4,FALSE)</f>
        <v>221254.006888854</v>
      </c>
      <c r="K20" s="22">
        <f t="shared" si="1"/>
        <v>5.455109931062907E-4</v>
      </c>
      <c r="L20" s="22">
        <f t="shared" si="2"/>
        <v>-3.8888540002517402E-3</v>
      </c>
    </row>
    <row r="21" spans="1:12">
      <c r="A21" s="59"/>
      <c r="B21" s="12">
        <v>32</v>
      </c>
      <c r="C21" s="56" t="s">
        <v>23</v>
      </c>
      <c r="D21" s="56"/>
      <c r="E21" s="15">
        <f>RA!D25</f>
        <v>269185.92670000001</v>
      </c>
      <c r="F21" s="25">
        <f>RA!I25</f>
        <v>45424.2549</v>
      </c>
      <c r="G21" s="16">
        <f t="shared" si="0"/>
        <v>223761.67180000001</v>
      </c>
      <c r="H21" s="27">
        <f>RA!J25</f>
        <v>16.874676717636898</v>
      </c>
      <c r="I21" s="20">
        <f>VLOOKUP(B21,RMS!B:D,3,FALSE)</f>
        <v>269185.917607382</v>
      </c>
      <c r="J21" s="21">
        <f>VLOOKUP(B21,RMS!B:E,4,FALSE)</f>
        <v>223761.675330161</v>
      </c>
      <c r="K21" s="22">
        <f t="shared" si="1"/>
        <v>9.0926180128008127E-3</v>
      </c>
      <c r="L21" s="22">
        <f t="shared" si="2"/>
        <v>-3.5301609896123409E-3</v>
      </c>
    </row>
    <row r="22" spans="1:12">
      <c r="A22" s="59"/>
      <c r="B22" s="12">
        <v>33</v>
      </c>
      <c r="C22" s="56" t="s">
        <v>24</v>
      </c>
      <c r="D22" s="56"/>
      <c r="E22" s="15">
        <f>RA!D26</f>
        <v>446198.27409999998</v>
      </c>
      <c r="F22" s="25">
        <f>RA!I26</f>
        <v>100023.46679999999</v>
      </c>
      <c r="G22" s="16">
        <f t="shared" si="0"/>
        <v>346174.80729999999</v>
      </c>
      <c r="H22" s="27">
        <f>RA!J26</f>
        <v>22.416820639154501</v>
      </c>
      <c r="I22" s="20">
        <f>VLOOKUP(B22,RMS!B:D,3,FALSE)</f>
        <v>446198.27429316199</v>
      </c>
      <c r="J22" s="21">
        <f>VLOOKUP(B22,RMS!B:E,4,FALSE)</f>
        <v>346174.812463346</v>
      </c>
      <c r="K22" s="22">
        <f t="shared" si="1"/>
        <v>-1.9316200632601976E-4</v>
      </c>
      <c r="L22" s="22">
        <f t="shared" si="2"/>
        <v>-5.1633460097946227E-3</v>
      </c>
    </row>
    <row r="23" spans="1:12">
      <c r="A23" s="59"/>
      <c r="B23" s="12">
        <v>34</v>
      </c>
      <c r="C23" s="56" t="s">
        <v>25</v>
      </c>
      <c r="D23" s="56"/>
      <c r="E23" s="15">
        <f>RA!D27</f>
        <v>233459.98009999999</v>
      </c>
      <c r="F23" s="25">
        <f>RA!I27</f>
        <v>68033.480299999996</v>
      </c>
      <c r="G23" s="16">
        <f t="shared" si="0"/>
        <v>165426.49979999999</v>
      </c>
      <c r="H23" s="27">
        <f>RA!J27</f>
        <v>29.1413887171834</v>
      </c>
      <c r="I23" s="20">
        <f>VLOOKUP(B23,RMS!B:D,3,FALSE)</f>
        <v>233459.95699754899</v>
      </c>
      <c r="J23" s="21">
        <f>VLOOKUP(B23,RMS!B:E,4,FALSE)</f>
        <v>165426.49805074601</v>
      </c>
      <c r="K23" s="22">
        <f t="shared" si="1"/>
        <v>2.3102450999431312E-2</v>
      </c>
      <c r="L23" s="22">
        <f t="shared" si="2"/>
        <v>1.749253977322951E-3</v>
      </c>
    </row>
    <row r="24" spans="1:12">
      <c r="A24" s="59"/>
      <c r="B24" s="12">
        <v>35</v>
      </c>
      <c r="C24" s="56" t="s">
        <v>26</v>
      </c>
      <c r="D24" s="56"/>
      <c r="E24" s="15">
        <f>RA!D28</f>
        <v>919053.12600000005</v>
      </c>
      <c r="F24" s="25">
        <f>RA!I28</f>
        <v>61337.608</v>
      </c>
      <c r="G24" s="16">
        <f t="shared" si="0"/>
        <v>857715.51800000004</v>
      </c>
      <c r="H24" s="27">
        <f>RA!J28</f>
        <v>6.6740002579568003</v>
      </c>
      <c r="I24" s="20">
        <f>VLOOKUP(B24,RMS!B:D,3,FALSE)</f>
        <v>919053.12521066505</v>
      </c>
      <c r="J24" s="21">
        <f>VLOOKUP(B24,RMS!B:E,4,FALSE)</f>
        <v>857715.51892857801</v>
      </c>
      <c r="K24" s="22">
        <f t="shared" si="1"/>
        <v>7.8933499753475189E-4</v>
      </c>
      <c r="L24" s="22">
        <f t="shared" si="2"/>
        <v>-9.285779669880867E-4</v>
      </c>
    </row>
    <row r="25" spans="1:12">
      <c r="A25" s="59"/>
      <c r="B25" s="12">
        <v>36</v>
      </c>
      <c r="C25" s="56" t="s">
        <v>27</v>
      </c>
      <c r="D25" s="56"/>
      <c r="E25" s="15">
        <f>RA!D29</f>
        <v>571939.27410000004</v>
      </c>
      <c r="F25" s="25">
        <f>RA!I29</f>
        <v>85537.290900000007</v>
      </c>
      <c r="G25" s="16">
        <f t="shared" si="0"/>
        <v>486401.98320000002</v>
      </c>
      <c r="H25" s="27">
        <f>RA!J29</f>
        <v>14.9556595907146</v>
      </c>
      <c r="I25" s="20">
        <f>VLOOKUP(B25,RMS!B:D,3,FALSE)</f>
        <v>571939.274053097</v>
      </c>
      <c r="J25" s="21">
        <f>VLOOKUP(B25,RMS!B:E,4,FALSE)</f>
        <v>486401.95995946397</v>
      </c>
      <c r="K25" s="22">
        <f t="shared" si="1"/>
        <v>4.6903034672141075E-5</v>
      </c>
      <c r="L25" s="22">
        <f t="shared" si="2"/>
        <v>2.3240536043886095E-2</v>
      </c>
    </row>
    <row r="26" spans="1:12">
      <c r="A26" s="59"/>
      <c r="B26" s="12">
        <v>37</v>
      </c>
      <c r="C26" s="56" t="s">
        <v>28</v>
      </c>
      <c r="D26" s="56"/>
      <c r="E26" s="15">
        <f>RA!D30</f>
        <v>756161.5246</v>
      </c>
      <c r="F26" s="25">
        <f>RA!I30</f>
        <v>100516.77559999999</v>
      </c>
      <c r="G26" s="16">
        <f t="shared" si="0"/>
        <v>655644.74900000007</v>
      </c>
      <c r="H26" s="27">
        <f>RA!J30</f>
        <v>13.2930296411434</v>
      </c>
      <c r="I26" s="20">
        <f>VLOOKUP(B26,RMS!B:D,3,FALSE)</f>
        <v>756161.51967964601</v>
      </c>
      <c r="J26" s="21">
        <f>VLOOKUP(B26,RMS!B:E,4,FALSE)</f>
        <v>655644.75714601798</v>
      </c>
      <c r="K26" s="22">
        <f t="shared" si="1"/>
        <v>4.9203539965674281E-3</v>
      </c>
      <c r="L26" s="22">
        <f t="shared" si="2"/>
        <v>-8.1460179062560201E-3</v>
      </c>
    </row>
    <row r="27" spans="1:12">
      <c r="A27" s="59"/>
      <c r="B27" s="12">
        <v>38</v>
      </c>
      <c r="C27" s="56" t="s">
        <v>29</v>
      </c>
      <c r="D27" s="56"/>
      <c r="E27" s="15">
        <f>RA!D31</f>
        <v>708546.52309999999</v>
      </c>
      <c r="F27" s="25">
        <f>RA!I31</f>
        <v>28556.995699999999</v>
      </c>
      <c r="G27" s="16">
        <f t="shared" si="0"/>
        <v>679989.52740000002</v>
      </c>
      <c r="H27" s="27">
        <f>RA!J31</f>
        <v>4.0303628299605201</v>
      </c>
      <c r="I27" s="20">
        <f>VLOOKUP(B27,RMS!B:D,3,FALSE)</f>
        <v>708546.55508761096</v>
      </c>
      <c r="J27" s="21">
        <f>VLOOKUP(B27,RMS!B:E,4,FALSE)</f>
        <v>679989.62710885005</v>
      </c>
      <c r="K27" s="22">
        <f t="shared" si="1"/>
        <v>-3.1987610971555114E-2</v>
      </c>
      <c r="L27" s="22">
        <f t="shared" si="2"/>
        <v>-9.9708850029855967E-2</v>
      </c>
    </row>
    <row r="28" spans="1:12">
      <c r="A28" s="59"/>
      <c r="B28" s="12">
        <v>39</v>
      </c>
      <c r="C28" s="56" t="s">
        <v>30</v>
      </c>
      <c r="D28" s="56"/>
      <c r="E28" s="15">
        <f>RA!D32</f>
        <v>133502.37640000001</v>
      </c>
      <c r="F28" s="25">
        <f>RA!I32</f>
        <v>55874.036</v>
      </c>
      <c r="G28" s="16">
        <f t="shared" si="0"/>
        <v>77628.340400000016</v>
      </c>
      <c r="H28" s="27">
        <f>RA!J32</f>
        <v>41.852465481655599</v>
      </c>
      <c r="I28" s="20">
        <f>VLOOKUP(B28,RMS!B:D,3,FALSE)</f>
        <v>133502.21336593301</v>
      </c>
      <c r="J28" s="21">
        <f>VLOOKUP(B28,RMS!B:E,4,FALSE)</f>
        <v>77628.351062560003</v>
      </c>
      <c r="K28" s="22">
        <f t="shared" si="1"/>
        <v>0.16303406699444167</v>
      </c>
      <c r="L28" s="22">
        <f t="shared" si="2"/>
        <v>-1.066255998739507E-2</v>
      </c>
    </row>
    <row r="29" spans="1:12">
      <c r="A29" s="59"/>
      <c r="B29" s="12">
        <v>40</v>
      </c>
      <c r="C29" s="56" t="s">
        <v>31</v>
      </c>
      <c r="D29" s="56"/>
      <c r="E29" s="15">
        <f>RA!D33</f>
        <v>58.461599999999997</v>
      </c>
      <c r="F29" s="25">
        <f>RA!I33</f>
        <v>14.5547</v>
      </c>
      <c r="G29" s="16">
        <f t="shared" si="0"/>
        <v>43.906899999999993</v>
      </c>
      <c r="H29" s="27">
        <f>RA!J33</f>
        <v>24.8961711619251</v>
      </c>
      <c r="I29" s="20">
        <f>VLOOKUP(B29,RMS!B:D,3,FALSE)</f>
        <v>58.461599999999997</v>
      </c>
      <c r="J29" s="21">
        <f>VLOOKUP(B29,RMS!B:E,4,FALSE)</f>
        <v>43.9069</v>
      </c>
      <c r="K29" s="22">
        <f t="shared" si="1"/>
        <v>0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RA!D35</f>
        <v>216261.79620000001</v>
      </c>
      <c r="F31" s="25">
        <f>RA!I35</f>
        <v>26472.820500000002</v>
      </c>
      <c r="G31" s="16">
        <f t="shared" si="0"/>
        <v>189788.97570000001</v>
      </c>
      <c r="H31" s="27">
        <f>RA!J35</f>
        <v>12.241098966697701</v>
      </c>
      <c r="I31" s="20">
        <f>VLOOKUP(B31,RMS!B:D,3,FALSE)</f>
        <v>216261.79550000001</v>
      </c>
      <c r="J31" s="21">
        <f>VLOOKUP(B31,RMS!B:E,4,FALSE)</f>
        <v>189788.97719999999</v>
      </c>
      <c r="K31" s="22">
        <f t="shared" si="1"/>
        <v>7.0000000414438546E-4</v>
      </c>
      <c r="L31" s="22">
        <f t="shared" si="2"/>
        <v>-1.4999999839346856E-3</v>
      </c>
    </row>
    <row r="32" spans="1:12">
      <c r="A32" s="59"/>
      <c r="B32" s="12">
        <v>71</v>
      </c>
      <c r="C32" s="56" t="s">
        <v>37</v>
      </c>
      <c r="D32" s="56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RA!D39</f>
        <v>214299.99909999999</v>
      </c>
      <c r="F35" s="25">
        <f>RA!I39</f>
        <v>10940.4985</v>
      </c>
      <c r="G35" s="16">
        <f t="shared" si="0"/>
        <v>203359.5006</v>
      </c>
      <c r="H35" s="27">
        <f>RA!J39</f>
        <v>5.1052256397326303</v>
      </c>
      <c r="I35" s="20">
        <f>VLOOKUP(B35,RMS!B:D,3,FALSE)</f>
        <v>214300</v>
      </c>
      <c r="J35" s="21">
        <f>VLOOKUP(B35,RMS!B:E,4,FALSE)</f>
        <v>203359.50341880301</v>
      </c>
      <c r="K35" s="22">
        <f t="shared" si="1"/>
        <v>-9.0000001364387572E-4</v>
      </c>
      <c r="L35" s="22">
        <f t="shared" si="2"/>
        <v>-2.8188030119054019E-3</v>
      </c>
    </row>
    <row r="36" spans="1:12">
      <c r="A36" s="59"/>
      <c r="B36" s="12">
        <v>76</v>
      </c>
      <c r="C36" s="56" t="s">
        <v>34</v>
      </c>
      <c r="D36" s="56"/>
      <c r="E36" s="15">
        <f>RA!D40</f>
        <v>465810.70760000002</v>
      </c>
      <c r="F36" s="25">
        <f>RA!I40</f>
        <v>34960.515800000001</v>
      </c>
      <c r="G36" s="16">
        <f t="shared" si="0"/>
        <v>430850.19180000003</v>
      </c>
      <c r="H36" s="27">
        <f>RA!J40</f>
        <v>7.5053053160000003</v>
      </c>
      <c r="I36" s="20">
        <f>VLOOKUP(B36,RMS!B:D,3,FALSE)</f>
        <v>465810.69801367499</v>
      </c>
      <c r="J36" s="21">
        <f>VLOOKUP(B36,RMS!B:E,4,FALSE)</f>
        <v>430850.19278888899</v>
      </c>
      <c r="K36" s="22">
        <f t="shared" si="1"/>
        <v>9.5863250317052007E-3</v>
      </c>
      <c r="L36" s="22">
        <f t="shared" si="2"/>
        <v>-9.8888896172866225E-4</v>
      </c>
    </row>
    <row r="37" spans="1:12">
      <c r="A37" s="59"/>
      <c r="B37" s="12">
        <v>77</v>
      </c>
      <c r="C37" s="56" t="s">
        <v>40</v>
      </c>
      <c r="D37" s="56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RA!D43</f>
        <v>15852.218999999999</v>
      </c>
      <c r="F39" s="25">
        <f>RA!I43</f>
        <v>2382.6304</v>
      </c>
      <c r="G39" s="16">
        <f t="shared" si="0"/>
        <v>13469.588599999999</v>
      </c>
      <c r="H39" s="27">
        <f>RA!J43</f>
        <v>15.0302642172683</v>
      </c>
      <c r="I39" s="20">
        <f>VLOOKUP(B39,RMS!B:D,3,FALSE)</f>
        <v>15852.218591634501</v>
      </c>
      <c r="J39" s="21">
        <f>VLOOKUP(B39,RMS!B:E,4,FALSE)</f>
        <v>13469.5887300507</v>
      </c>
      <c r="K39" s="22">
        <f t="shared" si="1"/>
        <v>4.0836549851519521E-4</v>
      </c>
      <c r="L39" s="22">
        <f t="shared" si="2"/>
        <v>-1.3005070104554761E-4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8.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35" t="s">
        <v>47</v>
      </c>
      <c r="W1" s="62"/>
    </row>
    <row r="2" spans="1:23" ht="12.7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35"/>
      <c r="W2" s="62"/>
    </row>
    <row r="3" spans="1:23" ht="23.25" thickBot="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36" t="s">
        <v>48</v>
      </c>
      <c r="W3" s="62"/>
    </row>
    <row r="4" spans="1:23" ht="12.75" thickTop="1" thickBo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W4" s="62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3" t="s">
        <v>4</v>
      </c>
      <c r="C6" s="64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5" t="s">
        <v>5</v>
      </c>
      <c r="B7" s="66"/>
      <c r="C7" s="67"/>
      <c r="D7" s="44">
        <v>14360330.782299999</v>
      </c>
      <c r="E7" s="44">
        <v>17536937</v>
      </c>
      <c r="F7" s="45">
        <v>81.886197015476498</v>
      </c>
      <c r="G7" s="44">
        <v>13309701.5923</v>
      </c>
      <c r="H7" s="45">
        <v>7.8937095825485599</v>
      </c>
      <c r="I7" s="44">
        <v>1691599.6902999999</v>
      </c>
      <c r="J7" s="45">
        <v>11.7796707885378</v>
      </c>
      <c r="K7" s="44">
        <v>1594289.6418000001</v>
      </c>
      <c r="L7" s="45">
        <v>11.9784026016206</v>
      </c>
      <c r="M7" s="45">
        <v>6.1036618409019999E-2</v>
      </c>
      <c r="N7" s="44">
        <v>238622484.82910001</v>
      </c>
      <c r="O7" s="44">
        <v>5545606470.0602999</v>
      </c>
      <c r="P7" s="44">
        <v>858988</v>
      </c>
      <c r="Q7" s="44">
        <v>903351</v>
      </c>
      <c r="R7" s="45">
        <v>-4.9109371661735004</v>
      </c>
      <c r="S7" s="44">
        <v>16.717731542582701</v>
      </c>
      <c r="T7" s="44">
        <v>17.708280676946199</v>
      </c>
      <c r="U7" s="46">
        <v>-5.9251408113619703</v>
      </c>
    </row>
    <row r="8" spans="1:23" ht="12" thickBot="1">
      <c r="A8" s="68">
        <v>41592</v>
      </c>
      <c r="B8" s="71" t="s">
        <v>6</v>
      </c>
      <c r="C8" s="72"/>
      <c r="D8" s="47">
        <v>541726.51320000004</v>
      </c>
      <c r="E8" s="47">
        <v>600075</v>
      </c>
      <c r="F8" s="48">
        <v>90.276467641544798</v>
      </c>
      <c r="G8" s="47">
        <v>466022.93030000001</v>
      </c>
      <c r="H8" s="48">
        <v>16.2446047131771</v>
      </c>
      <c r="I8" s="47">
        <v>110005.9366</v>
      </c>
      <c r="J8" s="48">
        <v>20.306544708360398</v>
      </c>
      <c r="K8" s="47">
        <v>83940.627999999997</v>
      </c>
      <c r="L8" s="48">
        <v>18.012123984106001</v>
      </c>
      <c r="M8" s="48">
        <v>0.31052077189605998</v>
      </c>
      <c r="N8" s="47">
        <v>8113551.8775000004</v>
      </c>
      <c r="O8" s="47">
        <v>194119914.2588</v>
      </c>
      <c r="P8" s="47">
        <v>21132</v>
      </c>
      <c r="Q8" s="47">
        <v>22584</v>
      </c>
      <c r="R8" s="48">
        <v>-6.4293304994686604</v>
      </c>
      <c r="S8" s="47">
        <v>25.635364054514501</v>
      </c>
      <c r="T8" s="47">
        <v>25.503924061282301</v>
      </c>
      <c r="U8" s="49">
        <v>0.51272918517031696</v>
      </c>
    </row>
    <row r="9" spans="1:23" ht="12" thickBot="1">
      <c r="A9" s="69"/>
      <c r="B9" s="71" t="s">
        <v>7</v>
      </c>
      <c r="C9" s="72"/>
      <c r="D9" s="47">
        <v>67681.062000000005</v>
      </c>
      <c r="E9" s="47">
        <v>78332</v>
      </c>
      <c r="F9" s="48">
        <v>86.402826431088201</v>
      </c>
      <c r="G9" s="47">
        <v>64626.792500000003</v>
      </c>
      <c r="H9" s="48">
        <v>4.7260112746582603</v>
      </c>
      <c r="I9" s="47">
        <v>15429.7907</v>
      </c>
      <c r="J9" s="48">
        <v>22.797796376185701</v>
      </c>
      <c r="K9" s="47">
        <v>13733.103499999999</v>
      </c>
      <c r="L9" s="48">
        <v>21.249860883936002</v>
      </c>
      <c r="M9" s="48">
        <v>0.12354725208326001</v>
      </c>
      <c r="N9" s="47">
        <v>1212530.9643000001</v>
      </c>
      <c r="O9" s="47">
        <v>36233311.272500001</v>
      </c>
      <c r="P9" s="47">
        <v>4564</v>
      </c>
      <c r="Q9" s="47">
        <v>4895</v>
      </c>
      <c r="R9" s="48">
        <v>-6.76200204290092</v>
      </c>
      <c r="S9" s="47">
        <v>14.829329973707299</v>
      </c>
      <c r="T9" s="47">
        <v>15.652279999999999</v>
      </c>
      <c r="U9" s="49">
        <v>-5.5494754500158399</v>
      </c>
    </row>
    <row r="10" spans="1:23" ht="12" thickBot="1">
      <c r="A10" s="69"/>
      <c r="B10" s="71" t="s">
        <v>8</v>
      </c>
      <c r="C10" s="72"/>
      <c r="D10" s="47">
        <v>92539.114199999996</v>
      </c>
      <c r="E10" s="47">
        <v>89700</v>
      </c>
      <c r="F10" s="48">
        <v>103.16512173913</v>
      </c>
      <c r="G10" s="47">
        <v>75905.309399999998</v>
      </c>
      <c r="H10" s="48">
        <v>21.913888411078599</v>
      </c>
      <c r="I10" s="47">
        <v>24355.444200000002</v>
      </c>
      <c r="J10" s="48">
        <v>26.319080759041899</v>
      </c>
      <c r="K10" s="47">
        <v>19143.031299999999</v>
      </c>
      <c r="L10" s="48">
        <v>25.2196209347116</v>
      </c>
      <c r="M10" s="48">
        <v>0.27228774891048702</v>
      </c>
      <c r="N10" s="47">
        <v>1711172.6613</v>
      </c>
      <c r="O10" s="47">
        <v>49299753.524099998</v>
      </c>
      <c r="P10" s="47">
        <v>75764</v>
      </c>
      <c r="Q10" s="47">
        <v>80308</v>
      </c>
      <c r="R10" s="48">
        <v>-5.6582158689047199</v>
      </c>
      <c r="S10" s="47">
        <v>1.22141273164036</v>
      </c>
      <c r="T10" s="47">
        <v>1.2605054577377099</v>
      </c>
      <c r="U10" s="49">
        <v>-3.2006155728253698</v>
      </c>
    </row>
    <row r="11" spans="1:23" ht="12" thickBot="1">
      <c r="A11" s="69"/>
      <c r="B11" s="71" t="s">
        <v>9</v>
      </c>
      <c r="C11" s="72"/>
      <c r="D11" s="47">
        <v>61750.5965</v>
      </c>
      <c r="E11" s="47">
        <v>47492</v>
      </c>
      <c r="F11" s="48">
        <v>130.023154426009</v>
      </c>
      <c r="G11" s="47">
        <v>44662.382899999997</v>
      </c>
      <c r="H11" s="48">
        <v>38.260864043597699</v>
      </c>
      <c r="I11" s="47">
        <v>13883.245500000001</v>
      </c>
      <c r="J11" s="48">
        <v>22.4827714822156</v>
      </c>
      <c r="K11" s="47">
        <v>8146.8144000000002</v>
      </c>
      <c r="L11" s="48">
        <v>18.240886112684301</v>
      </c>
      <c r="M11" s="48">
        <v>0.70413180150513799</v>
      </c>
      <c r="N11" s="47">
        <v>737145.55779999995</v>
      </c>
      <c r="O11" s="47">
        <v>17561472.4712</v>
      </c>
      <c r="P11" s="47">
        <v>2890</v>
      </c>
      <c r="Q11" s="47">
        <v>3449</v>
      </c>
      <c r="R11" s="48">
        <v>-16.207596404755002</v>
      </c>
      <c r="S11" s="47">
        <v>21.366988408304501</v>
      </c>
      <c r="T11" s="47">
        <v>21.369568657581901</v>
      </c>
      <c r="U11" s="49">
        <v>-1.2075867820513E-2</v>
      </c>
    </row>
    <row r="12" spans="1:23" ht="12" thickBot="1">
      <c r="A12" s="69"/>
      <c r="B12" s="71" t="s">
        <v>10</v>
      </c>
      <c r="C12" s="72"/>
      <c r="D12" s="47">
        <v>302150.87199999997</v>
      </c>
      <c r="E12" s="47">
        <v>233750</v>
      </c>
      <c r="F12" s="48">
        <v>129.26240513369001</v>
      </c>
      <c r="G12" s="47">
        <v>196863.7077</v>
      </c>
      <c r="H12" s="48">
        <v>53.482262185393097</v>
      </c>
      <c r="I12" s="47">
        <v>-19308.625499999998</v>
      </c>
      <c r="J12" s="48">
        <v>-6.3903921151020198</v>
      </c>
      <c r="K12" s="47">
        <v>22713.545600000001</v>
      </c>
      <c r="L12" s="48">
        <v>11.5377008110673</v>
      </c>
      <c r="M12" s="48">
        <v>-1.85009297271492</v>
      </c>
      <c r="N12" s="47">
        <v>3456283.08</v>
      </c>
      <c r="O12" s="47">
        <v>66801857.486000001</v>
      </c>
      <c r="P12" s="47">
        <v>2240</v>
      </c>
      <c r="Q12" s="47">
        <v>2279</v>
      </c>
      <c r="R12" s="48">
        <v>-1.7112768758227299</v>
      </c>
      <c r="S12" s="47">
        <v>134.888782142857</v>
      </c>
      <c r="T12" s="47">
        <v>134.76229548047399</v>
      </c>
      <c r="U12" s="49">
        <v>9.3771075973738002E-2</v>
      </c>
    </row>
    <row r="13" spans="1:23" ht="12" thickBot="1">
      <c r="A13" s="69"/>
      <c r="B13" s="71" t="s">
        <v>11</v>
      </c>
      <c r="C13" s="72"/>
      <c r="D13" s="47">
        <v>445398.13069999998</v>
      </c>
      <c r="E13" s="47">
        <v>381266</v>
      </c>
      <c r="F13" s="48">
        <v>116.820836555056</v>
      </c>
      <c r="G13" s="47">
        <v>330758.36979999999</v>
      </c>
      <c r="H13" s="48">
        <v>34.659670432321803</v>
      </c>
      <c r="I13" s="47">
        <v>94176.832399999999</v>
      </c>
      <c r="J13" s="48">
        <v>21.144415728011499</v>
      </c>
      <c r="K13" s="47">
        <v>72695.897899999996</v>
      </c>
      <c r="L13" s="48">
        <v>21.9785512741392</v>
      </c>
      <c r="M13" s="48">
        <v>0.29549032504625</v>
      </c>
      <c r="N13" s="47">
        <v>5825878.5104999999</v>
      </c>
      <c r="O13" s="47">
        <v>102425787.7295</v>
      </c>
      <c r="P13" s="47">
        <v>11856</v>
      </c>
      <c r="Q13" s="47">
        <v>12899</v>
      </c>
      <c r="R13" s="48">
        <v>-8.0858981316381104</v>
      </c>
      <c r="S13" s="47">
        <v>37.567318716261802</v>
      </c>
      <c r="T13" s="47">
        <v>35.920079176680403</v>
      </c>
      <c r="U13" s="49">
        <v>4.3847673879062299</v>
      </c>
    </row>
    <row r="14" spans="1:23" ht="12" thickBot="1">
      <c r="A14" s="69"/>
      <c r="B14" s="71" t="s">
        <v>12</v>
      </c>
      <c r="C14" s="72"/>
      <c r="D14" s="47">
        <v>183230.36410000001</v>
      </c>
      <c r="E14" s="47">
        <v>167333</v>
      </c>
      <c r="F14" s="48">
        <v>109.500435717999</v>
      </c>
      <c r="G14" s="47">
        <v>125738.7418</v>
      </c>
      <c r="H14" s="48">
        <v>45.723077451694401</v>
      </c>
      <c r="I14" s="47">
        <v>38653.475599999998</v>
      </c>
      <c r="J14" s="48">
        <v>21.095562293869801</v>
      </c>
      <c r="K14" s="47">
        <v>23794.611499999999</v>
      </c>
      <c r="L14" s="48">
        <v>18.923850485037999</v>
      </c>
      <c r="M14" s="48">
        <v>0.62446340424595703</v>
      </c>
      <c r="N14" s="47">
        <v>2939641.9164999998</v>
      </c>
      <c r="O14" s="47">
        <v>53271376.838100001</v>
      </c>
      <c r="P14" s="47">
        <v>2869</v>
      </c>
      <c r="Q14" s="47">
        <v>3540</v>
      </c>
      <c r="R14" s="48">
        <v>-18.954802259887</v>
      </c>
      <c r="S14" s="47">
        <v>63.865585256186797</v>
      </c>
      <c r="T14" s="47">
        <v>60.848167994350298</v>
      </c>
      <c r="U14" s="49">
        <v>4.7246372983707001</v>
      </c>
    </row>
    <row r="15" spans="1:23" ht="12" thickBot="1">
      <c r="A15" s="69"/>
      <c r="B15" s="71" t="s">
        <v>13</v>
      </c>
      <c r="C15" s="72"/>
      <c r="D15" s="47">
        <v>143476.39980000001</v>
      </c>
      <c r="E15" s="47">
        <v>127435</v>
      </c>
      <c r="F15" s="48">
        <v>112.587907403774</v>
      </c>
      <c r="G15" s="47">
        <v>92277.159</v>
      </c>
      <c r="H15" s="48">
        <v>55.484197124014202</v>
      </c>
      <c r="I15" s="47">
        <v>31333.335500000001</v>
      </c>
      <c r="J15" s="48">
        <v>21.838668619840899</v>
      </c>
      <c r="K15" s="47">
        <v>18298.6515</v>
      </c>
      <c r="L15" s="48">
        <v>19.830098475398401</v>
      </c>
      <c r="M15" s="48">
        <v>0.71233030477683001</v>
      </c>
      <c r="N15" s="47">
        <v>2147637.202</v>
      </c>
      <c r="O15" s="47">
        <v>33699546.976199999</v>
      </c>
      <c r="P15" s="47">
        <v>4893</v>
      </c>
      <c r="Q15" s="47">
        <v>5521</v>
      </c>
      <c r="R15" s="48">
        <v>-11.3747509509147</v>
      </c>
      <c r="S15" s="47">
        <v>29.322787614960198</v>
      </c>
      <c r="T15" s="47">
        <v>29.022867632675201</v>
      </c>
      <c r="U15" s="49">
        <v>1.0228222030701399</v>
      </c>
    </row>
    <row r="16" spans="1:23" ht="12" thickBot="1">
      <c r="A16" s="69"/>
      <c r="B16" s="71" t="s">
        <v>14</v>
      </c>
      <c r="C16" s="72"/>
      <c r="D16" s="47">
        <v>482700.63669999997</v>
      </c>
      <c r="E16" s="47">
        <v>595218</v>
      </c>
      <c r="F16" s="48">
        <v>81.096444781575798</v>
      </c>
      <c r="G16" s="47">
        <v>440845.6347</v>
      </c>
      <c r="H16" s="48">
        <v>9.4942534768395195</v>
      </c>
      <c r="I16" s="47">
        <v>33993.195699999997</v>
      </c>
      <c r="J16" s="48">
        <v>7.0422935284269901</v>
      </c>
      <c r="K16" s="47">
        <v>22266.657200000001</v>
      </c>
      <c r="L16" s="48">
        <v>5.05089660582727</v>
      </c>
      <c r="M16" s="48">
        <v>0.52664117450014003</v>
      </c>
      <c r="N16" s="47">
        <v>11253332.3036</v>
      </c>
      <c r="O16" s="47">
        <v>275205452.66970003</v>
      </c>
      <c r="P16" s="47">
        <v>31813</v>
      </c>
      <c r="Q16" s="47">
        <v>31805</v>
      </c>
      <c r="R16" s="48">
        <v>2.5153277786516E-2</v>
      </c>
      <c r="S16" s="47">
        <v>15.1730624807469</v>
      </c>
      <c r="T16" s="47">
        <v>15.591226574438</v>
      </c>
      <c r="U16" s="49">
        <v>-2.7559636969908099</v>
      </c>
    </row>
    <row r="17" spans="1:21" ht="12" thickBot="1">
      <c r="A17" s="69"/>
      <c r="B17" s="71" t="s">
        <v>15</v>
      </c>
      <c r="C17" s="72"/>
      <c r="D17" s="47">
        <v>457336.2978</v>
      </c>
      <c r="E17" s="47">
        <v>636184</v>
      </c>
      <c r="F17" s="48">
        <v>71.887425304628906</v>
      </c>
      <c r="G17" s="47">
        <v>1676226.8818000001</v>
      </c>
      <c r="H17" s="48">
        <v>-72.716324814640004</v>
      </c>
      <c r="I17" s="47">
        <v>38504.8004</v>
      </c>
      <c r="J17" s="48">
        <v>8.41936242218822</v>
      </c>
      <c r="K17" s="47">
        <v>23400.950099999998</v>
      </c>
      <c r="L17" s="48">
        <v>1.39604908822791</v>
      </c>
      <c r="M17" s="48">
        <v>0.64543748161746595</v>
      </c>
      <c r="N17" s="47">
        <v>6876224.2006999999</v>
      </c>
      <c r="O17" s="47">
        <v>255565608.4553</v>
      </c>
      <c r="P17" s="47">
        <v>8894</v>
      </c>
      <c r="Q17" s="47">
        <v>9210</v>
      </c>
      <c r="R17" s="48">
        <v>-3.4310532030401699</v>
      </c>
      <c r="S17" s="47">
        <v>51.420766561727</v>
      </c>
      <c r="T17" s="47">
        <v>92.622521096634102</v>
      </c>
      <c r="U17" s="49">
        <v>-80.126682836295899</v>
      </c>
    </row>
    <row r="18" spans="1:21" ht="12" thickBot="1">
      <c r="A18" s="69"/>
      <c r="B18" s="71" t="s">
        <v>16</v>
      </c>
      <c r="C18" s="72"/>
      <c r="D18" s="47">
        <v>1390743.2217999999</v>
      </c>
      <c r="E18" s="47">
        <v>1388368</v>
      </c>
      <c r="F18" s="48">
        <v>100.171080131493</v>
      </c>
      <c r="G18" s="47">
        <v>1067734.6258</v>
      </c>
      <c r="H18" s="48">
        <v>30.2517674518596</v>
      </c>
      <c r="I18" s="47">
        <v>227727.9816</v>
      </c>
      <c r="J18" s="48">
        <v>16.374552687393901</v>
      </c>
      <c r="K18" s="47">
        <v>185575.0833</v>
      </c>
      <c r="L18" s="48">
        <v>17.380262737190701</v>
      </c>
      <c r="M18" s="48">
        <v>0.227147403360481</v>
      </c>
      <c r="N18" s="47">
        <v>22482542.382199999</v>
      </c>
      <c r="O18" s="47">
        <v>634348404.79320002</v>
      </c>
      <c r="P18" s="47">
        <v>74081</v>
      </c>
      <c r="Q18" s="47">
        <v>78109</v>
      </c>
      <c r="R18" s="48">
        <v>-5.1568961323279003</v>
      </c>
      <c r="S18" s="47">
        <v>18.773278192789</v>
      </c>
      <c r="T18" s="47">
        <v>18.947256016592199</v>
      </c>
      <c r="U18" s="49">
        <v>-0.92673118683157896</v>
      </c>
    </row>
    <row r="19" spans="1:21" ht="12" thickBot="1">
      <c r="A19" s="69"/>
      <c r="B19" s="71" t="s">
        <v>17</v>
      </c>
      <c r="C19" s="72"/>
      <c r="D19" s="47">
        <v>559339.5993</v>
      </c>
      <c r="E19" s="47">
        <v>756054</v>
      </c>
      <c r="F19" s="48">
        <v>73.981435095905894</v>
      </c>
      <c r="G19" s="47">
        <v>471879.11979999999</v>
      </c>
      <c r="H19" s="48">
        <v>18.5345093330404</v>
      </c>
      <c r="I19" s="47">
        <v>65014.2952</v>
      </c>
      <c r="J19" s="48">
        <v>11.6234028989479</v>
      </c>
      <c r="K19" s="47">
        <v>67172.948199999999</v>
      </c>
      <c r="L19" s="48">
        <v>14.2352024875503</v>
      </c>
      <c r="M19" s="48">
        <v>-3.2135748956155001E-2</v>
      </c>
      <c r="N19" s="47">
        <v>9854429.3619999997</v>
      </c>
      <c r="O19" s="47">
        <v>218958838.68279999</v>
      </c>
      <c r="P19" s="47">
        <v>13840</v>
      </c>
      <c r="Q19" s="47">
        <v>16105</v>
      </c>
      <c r="R19" s="48">
        <v>-14.063955293387099</v>
      </c>
      <c r="S19" s="47">
        <v>40.414710932080901</v>
      </c>
      <c r="T19" s="47">
        <v>54.2608924743868</v>
      </c>
      <c r="U19" s="49">
        <v>-34.260251336636202</v>
      </c>
    </row>
    <row r="20" spans="1:21" ht="12" thickBot="1">
      <c r="A20" s="69"/>
      <c r="B20" s="71" t="s">
        <v>18</v>
      </c>
      <c r="C20" s="72"/>
      <c r="D20" s="47">
        <v>1093381.7603</v>
      </c>
      <c r="E20" s="47">
        <v>1129730</v>
      </c>
      <c r="F20" s="48">
        <v>96.782572853690695</v>
      </c>
      <c r="G20" s="47">
        <v>805634.31519999995</v>
      </c>
      <c r="H20" s="48">
        <v>35.716880434588496</v>
      </c>
      <c r="I20" s="47">
        <v>45554.753400000001</v>
      </c>
      <c r="J20" s="48">
        <v>4.1664087562152803</v>
      </c>
      <c r="K20" s="47">
        <v>37231.873299999999</v>
      </c>
      <c r="L20" s="48">
        <v>4.6214358794730703</v>
      </c>
      <c r="M20" s="48">
        <v>0.223541803361262</v>
      </c>
      <c r="N20" s="47">
        <v>16983024.853999998</v>
      </c>
      <c r="O20" s="47">
        <v>334191704.72729999</v>
      </c>
      <c r="P20" s="47">
        <v>38633</v>
      </c>
      <c r="Q20" s="47">
        <v>38633</v>
      </c>
      <c r="R20" s="48">
        <v>0</v>
      </c>
      <c r="S20" s="47">
        <v>28.301756537157399</v>
      </c>
      <c r="T20" s="47">
        <v>24.1183316879352</v>
      </c>
      <c r="U20" s="49">
        <v>14.7815024969555</v>
      </c>
    </row>
    <row r="21" spans="1:21" ht="12" thickBot="1">
      <c r="A21" s="69"/>
      <c r="B21" s="71" t="s">
        <v>19</v>
      </c>
      <c r="C21" s="72"/>
      <c r="D21" s="47">
        <v>379294.13819999999</v>
      </c>
      <c r="E21" s="47">
        <v>347248</v>
      </c>
      <c r="F21" s="48">
        <v>109.228602670138</v>
      </c>
      <c r="G21" s="47">
        <v>264448.8835</v>
      </c>
      <c r="H21" s="48">
        <v>43.428148827862202</v>
      </c>
      <c r="I21" s="47">
        <v>40399.968000000001</v>
      </c>
      <c r="J21" s="48">
        <v>10.6513557503747</v>
      </c>
      <c r="K21" s="47">
        <v>38005.2022</v>
      </c>
      <c r="L21" s="48">
        <v>14.3714738731351</v>
      </c>
      <c r="M21" s="48">
        <v>6.3011526353621006E-2</v>
      </c>
      <c r="N21" s="47">
        <v>5167176.4444000004</v>
      </c>
      <c r="O21" s="47">
        <v>126044869.4175</v>
      </c>
      <c r="P21" s="47">
        <v>34118</v>
      </c>
      <c r="Q21" s="47">
        <v>35575</v>
      </c>
      <c r="R21" s="48">
        <v>-4.0955727336612799</v>
      </c>
      <c r="S21" s="47">
        <v>11.1171269769623</v>
      </c>
      <c r="T21" s="47">
        <v>10.743189779339399</v>
      </c>
      <c r="U21" s="49">
        <v>3.3636136242554602</v>
      </c>
    </row>
    <row r="22" spans="1:21" ht="12" thickBot="1">
      <c r="A22" s="69"/>
      <c r="B22" s="71" t="s">
        <v>20</v>
      </c>
      <c r="C22" s="72"/>
      <c r="D22" s="47">
        <v>852130.30920000002</v>
      </c>
      <c r="E22" s="47">
        <v>1057758</v>
      </c>
      <c r="F22" s="48">
        <v>80.560043904182194</v>
      </c>
      <c r="G22" s="47">
        <v>583797.53940000001</v>
      </c>
      <c r="H22" s="48">
        <v>45.963326614185398</v>
      </c>
      <c r="I22" s="47">
        <v>97531.078099999999</v>
      </c>
      <c r="J22" s="48">
        <v>11.4455590943085</v>
      </c>
      <c r="K22" s="47">
        <v>88213.733600000007</v>
      </c>
      <c r="L22" s="48">
        <v>15.1103298055456</v>
      </c>
      <c r="M22" s="48">
        <v>0.105622380096153</v>
      </c>
      <c r="N22" s="47">
        <v>14261490.583699999</v>
      </c>
      <c r="O22" s="47">
        <v>359961607.17610002</v>
      </c>
      <c r="P22" s="47">
        <v>54789</v>
      </c>
      <c r="Q22" s="47">
        <v>56857</v>
      </c>
      <c r="R22" s="48">
        <v>-3.6371950683293099</v>
      </c>
      <c r="S22" s="47">
        <v>15.552945102119001</v>
      </c>
      <c r="T22" s="47">
        <v>15.614465481822799</v>
      </c>
      <c r="U22" s="49">
        <v>-0.39555453516901701</v>
      </c>
    </row>
    <row r="23" spans="1:21" ht="12" thickBot="1">
      <c r="A23" s="69"/>
      <c r="B23" s="71" t="s">
        <v>21</v>
      </c>
      <c r="C23" s="72"/>
      <c r="D23" s="47">
        <v>2095383.4413000001</v>
      </c>
      <c r="E23" s="47">
        <v>2367942</v>
      </c>
      <c r="F23" s="48">
        <v>88.489643804620201</v>
      </c>
      <c r="G23" s="47">
        <v>1923631.5486000001</v>
      </c>
      <c r="H23" s="48">
        <v>8.9285233871839509</v>
      </c>
      <c r="I23" s="47">
        <v>173785.12119999999</v>
      </c>
      <c r="J23" s="48">
        <v>8.2937145428705801</v>
      </c>
      <c r="K23" s="47">
        <v>244418.28279999999</v>
      </c>
      <c r="L23" s="48">
        <v>12.7060862033525</v>
      </c>
      <c r="M23" s="48">
        <v>-0.28898477147798701</v>
      </c>
      <c r="N23" s="47">
        <v>36658643.090000004</v>
      </c>
      <c r="O23" s="47">
        <v>804774708.87249994</v>
      </c>
      <c r="P23" s="47">
        <v>76593</v>
      </c>
      <c r="Q23" s="47">
        <v>79759</v>
      </c>
      <c r="R23" s="48">
        <v>-3.9694579922015101</v>
      </c>
      <c r="S23" s="47">
        <v>27.357375234029199</v>
      </c>
      <c r="T23" s="47">
        <v>27.819833675196499</v>
      </c>
      <c r="U23" s="49">
        <v>-1.6904342511341199</v>
      </c>
    </row>
    <row r="24" spans="1:21" ht="12" thickBot="1">
      <c r="A24" s="69"/>
      <c r="B24" s="71" t="s">
        <v>22</v>
      </c>
      <c r="C24" s="72"/>
      <c r="D24" s="47">
        <v>261738.1366</v>
      </c>
      <c r="E24" s="47">
        <v>269645</v>
      </c>
      <c r="F24" s="48">
        <v>97.067676611841506</v>
      </c>
      <c r="G24" s="47">
        <v>228274.60939999999</v>
      </c>
      <c r="H24" s="48">
        <v>14.6593295189316</v>
      </c>
      <c r="I24" s="47">
        <v>40484.133600000001</v>
      </c>
      <c r="J24" s="48">
        <v>15.467418743746</v>
      </c>
      <c r="K24" s="47">
        <v>34715.595999999998</v>
      </c>
      <c r="L24" s="48">
        <v>15.207821882270199</v>
      </c>
      <c r="M24" s="48">
        <v>0.16616559312419699</v>
      </c>
      <c r="N24" s="47">
        <v>4189406.8333000001</v>
      </c>
      <c r="O24" s="47">
        <v>97792620.928599998</v>
      </c>
      <c r="P24" s="47">
        <v>30446</v>
      </c>
      <c r="Q24" s="47">
        <v>32318</v>
      </c>
      <c r="R24" s="48">
        <v>-5.7924376508447297</v>
      </c>
      <c r="S24" s="47">
        <v>8.5967988110096591</v>
      </c>
      <c r="T24" s="47">
        <v>8.5373829166408797</v>
      </c>
      <c r="U24" s="49">
        <v>0.69113975649500603</v>
      </c>
    </row>
    <row r="25" spans="1:21" ht="12" thickBot="1">
      <c r="A25" s="69"/>
      <c r="B25" s="71" t="s">
        <v>23</v>
      </c>
      <c r="C25" s="72"/>
      <c r="D25" s="47">
        <v>269185.92670000001</v>
      </c>
      <c r="E25" s="47">
        <v>360657</v>
      </c>
      <c r="F25" s="48">
        <v>74.637654807753606</v>
      </c>
      <c r="G25" s="47">
        <v>198116.90950000001</v>
      </c>
      <c r="H25" s="48">
        <v>35.872262180629299</v>
      </c>
      <c r="I25" s="47">
        <v>45424.2549</v>
      </c>
      <c r="J25" s="48">
        <v>16.874676717636898</v>
      </c>
      <c r="K25" s="47">
        <v>25284.234899999999</v>
      </c>
      <c r="L25" s="48">
        <v>12.7622800919979</v>
      </c>
      <c r="M25" s="48">
        <v>0.79654456935930495</v>
      </c>
      <c r="N25" s="47">
        <v>3980965.923</v>
      </c>
      <c r="O25" s="47">
        <v>82485745.739999995</v>
      </c>
      <c r="P25" s="47">
        <v>18630</v>
      </c>
      <c r="Q25" s="47">
        <v>18451</v>
      </c>
      <c r="R25" s="48">
        <v>0.97013711993929597</v>
      </c>
      <c r="S25" s="47">
        <v>14.449056720343499</v>
      </c>
      <c r="T25" s="47">
        <v>13.905710210828699</v>
      </c>
      <c r="U25" s="49">
        <v>3.7604289333977601</v>
      </c>
    </row>
    <row r="26" spans="1:21" ht="12" thickBot="1">
      <c r="A26" s="69"/>
      <c r="B26" s="71" t="s">
        <v>24</v>
      </c>
      <c r="C26" s="72"/>
      <c r="D26" s="47">
        <v>446198.27409999998</v>
      </c>
      <c r="E26" s="47">
        <v>540666</v>
      </c>
      <c r="F26" s="48">
        <v>82.527526069699206</v>
      </c>
      <c r="G26" s="47">
        <v>437271.69270000001</v>
      </c>
      <c r="H26" s="48">
        <v>2.0414267717357801</v>
      </c>
      <c r="I26" s="47">
        <v>100023.46679999999</v>
      </c>
      <c r="J26" s="48">
        <v>22.416820639154501</v>
      </c>
      <c r="K26" s="47">
        <v>82668.118100000007</v>
      </c>
      <c r="L26" s="48">
        <v>18.905435563311499</v>
      </c>
      <c r="M26" s="48">
        <v>0.20994004821793499</v>
      </c>
      <c r="N26" s="47">
        <v>6923804.2185000004</v>
      </c>
      <c r="O26" s="47">
        <v>174970724.28670001</v>
      </c>
      <c r="P26" s="47">
        <v>39904</v>
      </c>
      <c r="Q26" s="47">
        <v>43446</v>
      </c>
      <c r="R26" s="48">
        <v>-8.1526492657551906</v>
      </c>
      <c r="S26" s="47">
        <v>11.181793156074599</v>
      </c>
      <c r="T26" s="47">
        <v>11.598835464714799</v>
      </c>
      <c r="U26" s="49">
        <v>-3.7296550098825398</v>
      </c>
    </row>
    <row r="27" spans="1:21" ht="12" thickBot="1">
      <c r="A27" s="69"/>
      <c r="B27" s="71" t="s">
        <v>25</v>
      </c>
      <c r="C27" s="72"/>
      <c r="D27" s="47">
        <v>233459.98009999999</v>
      </c>
      <c r="E27" s="47">
        <v>243626</v>
      </c>
      <c r="F27" s="48">
        <v>95.827202392191296</v>
      </c>
      <c r="G27" s="47">
        <v>196252.02840000001</v>
      </c>
      <c r="H27" s="48">
        <v>18.959269875245798</v>
      </c>
      <c r="I27" s="47">
        <v>68033.480299999996</v>
      </c>
      <c r="J27" s="48">
        <v>29.1413887171834</v>
      </c>
      <c r="K27" s="47">
        <v>58118.708899999998</v>
      </c>
      <c r="L27" s="48">
        <v>29.6143226512506</v>
      </c>
      <c r="M27" s="48">
        <v>0.17059517645272401</v>
      </c>
      <c r="N27" s="47">
        <v>3526682.4704</v>
      </c>
      <c r="O27" s="47">
        <v>82123825.724700004</v>
      </c>
      <c r="P27" s="47">
        <v>35070</v>
      </c>
      <c r="Q27" s="47">
        <v>39626</v>
      </c>
      <c r="R27" s="48">
        <v>-11.4975016403371</v>
      </c>
      <c r="S27" s="47">
        <v>6.6569712033076698</v>
      </c>
      <c r="T27" s="47">
        <v>6.72308978196134</v>
      </c>
      <c r="U27" s="49">
        <v>-0.99322314359441699</v>
      </c>
    </row>
    <row r="28" spans="1:21" ht="12" thickBot="1">
      <c r="A28" s="69"/>
      <c r="B28" s="71" t="s">
        <v>26</v>
      </c>
      <c r="C28" s="72"/>
      <c r="D28" s="47">
        <v>919053.12600000005</v>
      </c>
      <c r="E28" s="47">
        <v>947554</v>
      </c>
      <c r="F28" s="48">
        <v>96.992163612838993</v>
      </c>
      <c r="G28" s="47">
        <v>881805.70940000005</v>
      </c>
      <c r="H28" s="48">
        <v>4.2239935853152897</v>
      </c>
      <c r="I28" s="47">
        <v>61337.608</v>
      </c>
      <c r="J28" s="48">
        <v>6.6740002579568003</v>
      </c>
      <c r="K28" s="47">
        <v>56088.959699999999</v>
      </c>
      <c r="L28" s="48">
        <v>6.3606936428393199</v>
      </c>
      <c r="M28" s="48">
        <v>9.3577208920849003E-2</v>
      </c>
      <c r="N28" s="47">
        <v>13951640.1292</v>
      </c>
      <c r="O28" s="47">
        <v>286252265.09219998</v>
      </c>
      <c r="P28" s="47">
        <v>46790</v>
      </c>
      <c r="Q28" s="47">
        <v>49315</v>
      </c>
      <c r="R28" s="48">
        <v>-5.1201460002027801</v>
      </c>
      <c r="S28" s="47">
        <v>19.642084334259501</v>
      </c>
      <c r="T28" s="47">
        <v>19.0335578667748</v>
      </c>
      <c r="U28" s="49">
        <v>3.0980748128815301</v>
      </c>
    </row>
    <row r="29" spans="1:21" ht="12" thickBot="1">
      <c r="A29" s="69"/>
      <c r="B29" s="71" t="s">
        <v>27</v>
      </c>
      <c r="C29" s="72"/>
      <c r="D29" s="47">
        <v>571939.27410000004</v>
      </c>
      <c r="E29" s="47">
        <v>668324</v>
      </c>
      <c r="F29" s="48">
        <v>85.578143849390401</v>
      </c>
      <c r="G29" s="47">
        <v>454427.6176</v>
      </c>
      <c r="H29" s="48">
        <v>25.859268219793201</v>
      </c>
      <c r="I29" s="47">
        <v>85537.290900000007</v>
      </c>
      <c r="J29" s="48">
        <v>14.9556595907146</v>
      </c>
      <c r="K29" s="47">
        <v>84111.682499999995</v>
      </c>
      <c r="L29" s="48">
        <v>18.509368542392899</v>
      </c>
      <c r="M29" s="48">
        <v>1.6948993975955999E-2</v>
      </c>
      <c r="N29" s="47">
        <v>8123843.8448999999</v>
      </c>
      <c r="O29" s="47">
        <v>200718490.7058</v>
      </c>
      <c r="P29" s="47">
        <v>87293</v>
      </c>
      <c r="Q29" s="47">
        <v>93492</v>
      </c>
      <c r="R29" s="48">
        <v>-6.6305138407564304</v>
      </c>
      <c r="S29" s="47">
        <v>6.5519488859358699</v>
      </c>
      <c r="T29" s="47">
        <v>6.3755373015872996</v>
      </c>
      <c r="U29" s="49">
        <v>2.6925055036257501</v>
      </c>
    </row>
    <row r="30" spans="1:21" ht="12" thickBot="1">
      <c r="A30" s="69"/>
      <c r="B30" s="71" t="s">
        <v>28</v>
      </c>
      <c r="C30" s="72"/>
      <c r="D30" s="47">
        <v>756161.5246</v>
      </c>
      <c r="E30" s="47">
        <v>1083297</v>
      </c>
      <c r="F30" s="48">
        <v>69.801866394903698</v>
      </c>
      <c r="G30" s="47">
        <v>639295.14190000005</v>
      </c>
      <c r="H30" s="48">
        <v>18.280505362932999</v>
      </c>
      <c r="I30" s="47">
        <v>100516.77559999999</v>
      </c>
      <c r="J30" s="48">
        <v>13.2930296411434</v>
      </c>
      <c r="K30" s="47">
        <v>136897.5472</v>
      </c>
      <c r="L30" s="48">
        <v>21.4138256694924</v>
      </c>
      <c r="M30" s="48">
        <v>-0.26575181472645099</v>
      </c>
      <c r="N30" s="47">
        <v>12432648.123400001</v>
      </c>
      <c r="O30" s="47">
        <v>364047448.81809998</v>
      </c>
      <c r="P30" s="47">
        <v>62476</v>
      </c>
      <c r="Q30" s="47">
        <v>62543</v>
      </c>
      <c r="R30" s="48">
        <v>-0.10712629710758501</v>
      </c>
      <c r="S30" s="47">
        <v>12.1032320347013</v>
      </c>
      <c r="T30" s="47">
        <v>12.1684561165918</v>
      </c>
      <c r="U30" s="49">
        <v>-0.53889805387069101</v>
      </c>
    </row>
    <row r="31" spans="1:21" ht="12" thickBot="1">
      <c r="A31" s="69"/>
      <c r="B31" s="71" t="s">
        <v>29</v>
      </c>
      <c r="C31" s="72"/>
      <c r="D31" s="47">
        <v>708546.52309999999</v>
      </c>
      <c r="E31" s="47">
        <v>1149599</v>
      </c>
      <c r="F31" s="48">
        <v>61.634232728107797</v>
      </c>
      <c r="G31" s="47">
        <v>646120.08259999997</v>
      </c>
      <c r="H31" s="48">
        <v>9.6617396953202004</v>
      </c>
      <c r="I31" s="47">
        <v>28556.995699999999</v>
      </c>
      <c r="J31" s="48">
        <v>4.0303628299605201</v>
      </c>
      <c r="K31" s="47">
        <v>37253.712299999999</v>
      </c>
      <c r="L31" s="48">
        <v>5.7657567537740499</v>
      </c>
      <c r="M31" s="48">
        <v>-0.23344563704058</v>
      </c>
      <c r="N31" s="47">
        <v>19877375.308699999</v>
      </c>
      <c r="O31" s="47">
        <v>309943927.70929998</v>
      </c>
      <c r="P31" s="47">
        <v>29646</v>
      </c>
      <c r="Q31" s="47">
        <v>37838</v>
      </c>
      <c r="R31" s="48">
        <v>-21.650192927744602</v>
      </c>
      <c r="S31" s="47">
        <v>23.9002402718748</v>
      </c>
      <c r="T31" s="47">
        <v>32.387189988900097</v>
      </c>
      <c r="U31" s="49">
        <v>-35.5098928733888</v>
      </c>
    </row>
    <row r="32" spans="1:21" ht="12" thickBot="1">
      <c r="A32" s="69"/>
      <c r="B32" s="71" t="s">
        <v>30</v>
      </c>
      <c r="C32" s="72"/>
      <c r="D32" s="47">
        <v>133502.37640000001</v>
      </c>
      <c r="E32" s="47">
        <v>127785</v>
      </c>
      <c r="F32" s="48">
        <v>104.47421559651001</v>
      </c>
      <c r="G32" s="47">
        <v>102122.9853</v>
      </c>
      <c r="H32" s="48">
        <v>30.727060130311301</v>
      </c>
      <c r="I32" s="47">
        <v>55874.036</v>
      </c>
      <c r="J32" s="48">
        <v>41.852465481655599</v>
      </c>
      <c r="K32" s="47">
        <v>31179.436699999998</v>
      </c>
      <c r="L32" s="48">
        <v>30.531262485527801</v>
      </c>
      <c r="M32" s="48">
        <v>0.79201556903046999</v>
      </c>
      <c r="N32" s="47">
        <v>1840288.399</v>
      </c>
      <c r="O32" s="47">
        <v>45217654.222099997</v>
      </c>
      <c r="P32" s="47">
        <v>31382</v>
      </c>
      <c r="Q32" s="47">
        <v>28447</v>
      </c>
      <c r="R32" s="48">
        <v>10.3174324181812</v>
      </c>
      <c r="S32" s="47">
        <v>4.2541066981071998</v>
      </c>
      <c r="T32" s="47">
        <v>4.5969325869160196</v>
      </c>
      <c r="U32" s="49">
        <v>-8.0587045210069306</v>
      </c>
    </row>
    <row r="33" spans="1:21" ht="12" thickBot="1">
      <c r="A33" s="69"/>
      <c r="B33" s="71" t="s">
        <v>31</v>
      </c>
      <c r="C33" s="72"/>
      <c r="D33" s="47">
        <v>58.461599999999997</v>
      </c>
      <c r="E33" s="50"/>
      <c r="F33" s="50"/>
      <c r="G33" s="47">
        <v>63.91</v>
      </c>
      <c r="H33" s="48">
        <v>-8.5251134407760798</v>
      </c>
      <c r="I33" s="47">
        <v>14.5547</v>
      </c>
      <c r="J33" s="48">
        <v>24.8961711619251</v>
      </c>
      <c r="K33" s="47">
        <v>10.236700000000001</v>
      </c>
      <c r="L33" s="48">
        <v>16.017368173994701</v>
      </c>
      <c r="M33" s="48">
        <v>0.42181562417576002</v>
      </c>
      <c r="N33" s="47">
        <v>506.51029999999997</v>
      </c>
      <c r="O33" s="47">
        <v>29799.734700000001</v>
      </c>
      <c r="P33" s="47">
        <v>10</v>
      </c>
      <c r="Q33" s="47">
        <v>8</v>
      </c>
      <c r="R33" s="48">
        <v>25</v>
      </c>
      <c r="S33" s="47">
        <v>5.8461600000000002</v>
      </c>
      <c r="T33" s="47">
        <v>4.05985</v>
      </c>
      <c r="U33" s="49">
        <v>30.555270468136399</v>
      </c>
    </row>
    <row r="34" spans="1:21" ht="12" thickBot="1">
      <c r="A34" s="69"/>
      <c r="B34" s="71" t="s">
        <v>36</v>
      </c>
      <c r="C34" s="72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25.9</v>
      </c>
      <c r="P34" s="50"/>
      <c r="Q34" s="50"/>
      <c r="R34" s="50"/>
      <c r="S34" s="50"/>
      <c r="T34" s="50"/>
      <c r="U34" s="51"/>
    </row>
    <row r="35" spans="1:21" ht="12" thickBot="1">
      <c r="A35" s="69"/>
      <c r="B35" s="71" t="s">
        <v>32</v>
      </c>
      <c r="C35" s="72"/>
      <c r="D35" s="47">
        <v>216261.79620000001</v>
      </c>
      <c r="E35" s="47">
        <v>201499</v>
      </c>
      <c r="F35" s="48">
        <v>107.32648608677999</v>
      </c>
      <c r="G35" s="47">
        <v>126554.75509999999</v>
      </c>
      <c r="H35" s="48">
        <v>70.883975105570698</v>
      </c>
      <c r="I35" s="47">
        <v>26472.820500000002</v>
      </c>
      <c r="J35" s="48">
        <v>12.241098966697701</v>
      </c>
      <c r="K35" s="47">
        <v>25148.015200000002</v>
      </c>
      <c r="L35" s="48">
        <v>19.8712527080699</v>
      </c>
      <c r="M35" s="48">
        <v>5.2680312520250003E-2</v>
      </c>
      <c r="N35" s="47">
        <v>2841723.3232</v>
      </c>
      <c r="O35" s="47">
        <v>49031485.370099999</v>
      </c>
      <c r="P35" s="47">
        <v>15442</v>
      </c>
      <c r="Q35" s="47">
        <v>13097</v>
      </c>
      <c r="R35" s="48">
        <v>17.904863709246399</v>
      </c>
      <c r="S35" s="47">
        <v>14.0047789276001</v>
      </c>
      <c r="T35" s="47">
        <v>14.0091545086661</v>
      </c>
      <c r="U35" s="49">
        <v>-3.1243485446472E-2</v>
      </c>
    </row>
    <row r="36" spans="1:21" ht="12" thickBot="1">
      <c r="A36" s="69"/>
      <c r="B36" s="71" t="s">
        <v>37</v>
      </c>
      <c r="C36" s="72"/>
      <c r="D36" s="50"/>
      <c r="E36" s="47">
        <v>522572</v>
      </c>
      <c r="F36" s="50"/>
      <c r="G36" s="47">
        <v>29566.26</v>
      </c>
      <c r="H36" s="50"/>
      <c r="I36" s="50"/>
      <c r="J36" s="50"/>
      <c r="K36" s="47">
        <v>1217.8462</v>
      </c>
      <c r="L36" s="48">
        <v>4.1190404197216699</v>
      </c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69"/>
      <c r="B37" s="71" t="s">
        <v>38</v>
      </c>
      <c r="C37" s="72"/>
      <c r="D37" s="50"/>
      <c r="E37" s="47">
        <v>171826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69"/>
      <c r="B38" s="71" t="s">
        <v>39</v>
      </c>
      <c r="C38" s="72"/>
      <c r="D38" s="50"/>
      <c r="E38" s="47">
        <v>188918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69"/>
      <c r="B39" s="71" t="s">
        <v>33</v>
      </c>
      <c r="C39" s="72"/>
      <c r="D39" s="47">
        <v>214299.99909999999</v>
      </c>
      <c r="E39" s="47">
        <v>354904</v>
      </c>
      <c r="F39" s="48">
        <v>60.382525725266603</v>
      </c>
      <c r="G39" s="47">
        <v>224196.28</v>
      </c>
      <c r="H39" s="48">
        <v>-4.4141146766574302</v>
      </c>
      <c r="I39" s="47">
        <v>10940.4985</v>
      </c>
      <c r="J39" s="48">
        <v>5.1052256397326303</v>
      </c>
      <c r="K39" s="47">
        <v>11144.094800000001</v>
      </c>
      <c r="L39" s="48">
        <v>4.9706867571576101</v>
      </c>
      <c r="M39" s="48">
        <v>-1.8269433601731999E-2</v>
      </c>
      <c r="N39" s="47">
        <v>3868075.3404000001</v>
      </c>
      <c r="O39" s="47">
        <v>116590373.414</v>
      </c>
      <c r="P39" s="47">
        <v>388</v>
      </c>
      <c r="Q39" s="47">
        <v>377</v>
      </c>
      <c r="R39" s="48">
        <v>2.9177718832891202</v>
      </c>
      <c r="S39" s="47">
        <v>552.31958530927795</v>
      </c>
      <c r="T39" s="47">
        <v>632.01840981432395</v>
      </c>
      <c r="U39" s="49">
        <v>-14.429838561748101</v>
      </c>
    </row>
    <row r="40" spans="1:21" ht="12" thickBot="1">
      <c r="A40" s="69"/>
      <c r="B40" s="71" t="s">
        <v>34</v>
      </c>
      <c r="C40" s="72"/>
      <c r="D40" s="47">
        <v>465810.70760000002</v>
      </c>
      <c r="E40" s="47">
        <v>420965</v>
      </c>
      <c r="F40" s="48">
        <v>110.65307272576101</v>
      </c>
      <c r="G40" s="47">
        <v>421532.71419999999</v>
      </c>
      <c r="H40" s="48">
        <v>10.5040467580393</v>
      </c>
      <c r="I40" s="47">
        <v>34960.515800000001</v>
      </c>
      <c r="J40" s="48">
        <v>7.5053053160000003</v>
      </c>
      <c r="K40" s="47">
        <v>33048.690399999999</v>
      </c>
      <c r="L40" s="48">
        <v>7.8401246894255898</v>
      </c>
      <c r="M40" s="48">
        <v>5.7848749129255E-2</v>
      </c>
      <c r="N40" s="47">
        <v>7028819.4019999998</v>
      </c>
      <c r="O40" s="47">
        <v>158456426.35100001</v>
      </c>
      <c r="P40" s="47">
        <v>2496</v>
      </c>
      <c r="Q40" s="47">
        <v>2815</v>
      </c>
      <c r="R40" s="48">
        <v>-11.3321492007105</v>
      </c>
      <c r="S40" s="47">
        <v>186.62287964743601</v>
      </c>
      <c r="T40" s="47">
        <v>182.54937605683801</v>
      </c>
      <c r="U40" s="49">
        <v>2.1827460803804501</v>
      </c>
    </row>
    <row r="41" spans="1:21" ht="12" thickBot="1">
      <c r="A41" s="69"/>
      <c r="B41" s="71" t="s">
        <v>40</v>
      </c>
      <c r="C41" s="72"/>
      <c r="D41" s="50"/>
      <c r="E41" s="47">
        <v>214961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69"/>
      <c r="B42" s="71" t="s">
        <v>41</v>
      </c>
      <c r="C42" s="72"/>
      <c r="D42" s="50"/>
      <c r="E42" s="47">
        <v>66254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0"/>
      <c r="B43" s="71" t="s">
        <v>35</v>
      </c>
      <c r="C43" s="72"/>
      <c r="D43" s="52">
        <v>15852.218999999999</v>
      </c>
      <c r="E43" s="53"/>
      <c r="F43" s="53"/>
      <c r="G43" s="52">
        <v>93046.953999999998</v>
      </c>
      <c r="H43" s="54">
        <v>-82.963204792281502</v>
      </c>
      <c r="I43" s="52">
        <v>2382.6304</v>
      </c>
      <c r="J43" s="54">
        <v>15.0302642172683</v>
      </c>
      <c r="K43" s="52">
        <v>8651.7477999999992</v>
      </c>
      <c r="L43" s="54">
        <v>9.2982601020985598</v>
      </c>
      <c r="M43" s="54">
        <v>-0.72460704413968202</v>
      </c>
      <c r="N43" s="52">
        <v>356000.0123</v>
      </c>
      <c r="O43" s="52">
        <v>15481440.712200001</v>
      </c>
      <c r="P43" s="52">
        <v>46</v>
      </c>
      <c r="Q43" s="52">
        <v>50</v>
      </c>
      <c r="R43" s="54">
        <v>-8</v>
      </c>
      <c r="S43" s="52">
        <v>344.61345652173901</v>
      </c>
      <c r="T43" s="52">
        <v>186.44675799999999</v>
      </c>
      <c r="U43" s="55">
        <v>45.896843413530902</v>
      </c>
    </row>
  </sheetData>
  <mergeCells count="41">
    <mergeCell ref="B32:C32"/>
    <mergeCell ref="B33:C33"/>
    <mergeCell ref="B43:C43"/>
    <mergeCell ref="B37:C37"/>
    <mergeCell ref="B38:C38"/>
    <mergeCell ref="B39:C39"/>
    <mergeCell ref="B40:C40"/>
    <mergeCell ref="B41:C41"/>
    <mergeCell ref="B42:C42"/>
    <mergeCell ref="B17:C17"/>
    <mergeCell ref="B18:C18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  <mergeCell ref="B31:C31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3:C23"/>
    <mergeCell ref="B24:C24"/>
    <mergeCell ref="B13:C13"/>
    <mergeCell ref="B14:C14"/>
    <mergeCell ref="B15:C15"/>
    <mergeCell ref="B16:C16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43291</v>
      </c>
      <c r="D2" s="32">
        <v>541726.87228119699</v>
      </c>
      <c r="E2" s="32">
        <v>431720.57165213698</v>
      </c>
      <c r="F2" s="32">
        <v>110006.30062906</v>
      </c>
      <c r="G2" s="32">
        <v>431720.57165213698</v>
      </c>
      <c r="H2" s="32">
        <v>0.20306598446155399</v>
      </c>
    </row>
    <row r="3" spans="1:8" ht="14.25">
      <c r="A3" s="32">
        <v>2</v>
      </c>
      <c r="B3" s="33">
        <v>13</v>
      </c>
      <c r="C3" s="32">
        <v>8652.2420000000002</v>
      </c>
      <c r="D3" s="32">
        <v>67681.071075985194</v>
      </c>
      <c r="E3" s="32">
        <v>52251.271907064503</v>
      </c>
      <c r="F3" s="32">
        <v>15429.799168920699</v>
      </c>
      <c r="G3" s="32">
        <v>52251.271907064503</v>
      </c>
      <c r="H3" s="32">
        <v>0.22797805831999499</v>
      </c>
    </row>
    <row r="4" spans="1:8" ht="14.25">
      <c r="A4" s="32">
        <v>3</v>
      </c>
      <c r="B4" s="33">
        <v>14</v>
      </c>
      <c r="C4" s="32">
        <v>87106</v>
      </c>
      <c r="D4" s="32">
        <v>92540.975325641004</v>
      </c>
      <c r="E4" s="32">
        <v>68183.669646153794</v>
      </c>
      <c r="F4" s="32">
        <v>24357.305679487199</v>
      </c>
      <c r="G4" s="32">
        <v>68183.669646153794</v>
      </c>
      <c r="H4" s="32">
        <v>0.26320562965515099</v>
      </c>
    </row>
    <row r="5" spans="1:8" ht="14.25">
      <c r="A5" s="32">
        <v>4</v>
      </c>
      <c r="B5" s="33">
        <v>15</v>
      </c>
      <c r="C5" s="32">
        <v>3669</v>
      </c>
      <c r="D5" s="32">
        <v>61750.613598290598</v>
      </c>
      <c r="E5" s="32">
        <v>47867.350979487201</v>
      </c>
      <c r="F5" s="32">
        <v>13883.262618803399</v>
      </c>
      <c r="G5" s="32">
        <v>47867.350979487201</v>
      </c>
      <c r="H5" s="32">
        <v>0.224827929793846</v>
      </c>
    </row>
    <row r="6" spans="1:8" ht="14.25">
      <c r="A6" s="32">
        <v>5</v>
      </c>
      <c r="B6" s="33">
        <v>16</v>
      </c>
      <c r="C6" s="32">
        <v>3150</v>
      </c>
      <c r="D6" s="32">
        <v>302150.85917521402</v>
      </c>
      <c r="E6" s="32">
        <v>321459.49674017099</v>
      </c>
      <c r="F6" s="32">
        <v>-19308.637564957298</v>
      </c>
      <c r="G6" s="32">
        <v>321459.49674017099</v>
      </c>
      <c r="H6" s="32">
        <v>-6.3903963793663796E-2</v>
      </c>
    </row>
    <row r="7" spans="1:8" ht="14.25">
      <c r="A7" s="32">
        <v>6</v>
      </c>
      <c r="B7" s="33">
        <v>17</v>
      </c>
      <c r="C7" s="32">
        <v>18855</v>
      </c>
      <c r="D7" s="32">
        <v>445398.31175384601</v>
      </c>
      <c r="E7" s="32">
        <v>351221.29700769199</v>
      </c>
      <c r="F7" s="32">
        <v>94177.0147461538</v>
      </c>
      <c r="G7" s="32">
        <v>351221.29700769199</v>
      </c>
      <c r="H7" s="32">
        <v>0.21144448072852501</v>
      </c>
    </row>
    <row r="8" spans="1:8" ht="14.25">
      <c r="A8" s="32">
        <v>7</v>
      </c>
      <c r="B8" s="33">
        <v>18</v>
      </c>
      <c r="C8" s="32">
        <v>26373</v>
      </c>
      <c r="D8" s="32">
        <v>183230.34987265</v>
      </c>
      <c r="E8" s="32">
        <v>144576.891377778</v>
      </c>
      <c r="F8" s="32">
        <v>38653.458494871797</v>
      </c>
      <c r="G8" s="32">
        <v>144576.891377778</v>
      </c>
      <c r="H8" s="32">
        <v>0.21095554596570401</v>
      </c>
    </row>
    <row r="9" spans="1:8" ht="14.25">
      <c r="A9" s="32">
        <v>8</v>
      </c>
      <c r="B9" s="33">
        <v>19</v>
      </c>
      <c r="C9" s="32">
        <v>16843</v>
      </c>
      <c r="D9" s="32">
        <v>143476.49178717899</v>
      </c>
      <c r="E9" s="32">
        <v>112143.062204274</v>
      </c>
      <c r="F9" s="32">
        <v>31333.429582905999</v>
      </c>
      <c r="G9" s="32">
        <v>112143.062204274</v>
      </c>
      <c r="H9" s="32">
        <v>0.21838720192143601</v>
      </c>
    </row>
    <row r="10" spans="1:8" ht="14.25">
      <c r="A10" s="32">
        <v>9</v>
      </c>
      <c r="B10" s="33">
        <v>21</v>
      </c>
      <c r="C10" s="32">
        <v>113645</v>
      </c>
      <c r="D10" s="32">
        <v>482700.48719999997</v>
      </c>
      <c r="E10" s="32">
        <v>448707.44099999999</v>
      </c>
      <c r="F10" s="32">
        <v>33993.046199999997</v>
      </c>
      <c r="G10" s="32">
        <v>448707.44099999999</v>
      </c>
      <c r="H10" s="32">
        <v>7.0422647379503198E-2</v>
      </c>
    </row>
    <row r="11" spans="1:8" ht="14.25">
      <c r="A11" s="32">
        <v>10</v>
      </c>
      <c r="B11" s="33">
        <v>22</v>
      </c>
      <c r="C11" s="32">
        <v>29437</v>
      </c>
      <c r="D11" s="32">
        <v>457336.33794786298</v>
      </c>
      <c r="E11" s="32">
        <v>418831.49852735002</v>
      </c>
      <c r="F11" s="32">
        <v>38504.839420512799</v>
      </c>
      <c r="G11" s="32">
        <v>418831.49852735002</v>
      </c>
      <c r="H11" s="32">
        <v>8.4193702152096206E-2</v>
      </c>
    </row>
    <row r="12" spans="1:8" ht="14.25">
      <c r="A12" s="32">
        <v>11</v>
      </c>
      <c r="B12" s="33">
        <v>23</v>
      </c>
      <c r="C12" s="32">
        <v>161812.46299999999</v>
      </c>
      <c r="D12" s="32">
        <v>1390743.23377094</v>
      </c>
      <c r="E12" s="32">
        <v>1163015.2431196601</v>
      </c>
      <c r="F12" s="32">
        <v>227727.99065128199</v>
      </c>
      <c r="G12" s="32">
        <v>1163015.2431196601</v>
      </c>
      <c r="H12" s="32">
        <v>0.16374553197271899</v>
      </c>
    </row>
    <row r="13" spans="1:8" ht="14.25">
      <c r="A13" s="32">
        <v>12</v>
      </c>
      <c r="B13" s="33">
        <v>24</v>
      </c>
      <c r="C13" s="32">
        <v>24047.207999999999</v>
      </c>
      <c r="D13" s="32">
        <v>559339.60858461505</v>
      </c>
      <c r="E13" s="32">
        <v>494325.30544529902</v>
      </c>
      <c r="F13" s="32">
        <v>65014.303139316202</v>
      </c>
      <c r="G13" s="32">
        <v>494325.30544529902</v>
      </c>
      <c r="H13" s="32">
        <v>0.116234041254171</v>
      </c>
    </row>
    <row r="14" spans="1:8" ht="14.25">
      <c r="A14" s="32">
        <v>13</v>
      </c>
      <c r="B14" s="33">
        <v>25</v>
      </c>
      <c r="C14" s="32">
        <v>79428</v>
      </c>
      <c r="D14" s="32">
        <v>1093381.7152</v>
      </c>
      <c r="E14" s="32">
        <v>1047827.0069</v>
      </c>
      <c r="F14" s="32">
        <v>45554.708299999998</v>
      </c>
      <c r="G14" s="32">
        <v>1047827.0069</v>
      </c>
      <c r="H14" s="32">
        <v>4.1664048032545697E-2</v>
      </c>
    </row>
    <row r="15" spans="1:8" ht="14.25">
      <c r="A15" s="32">
        <v>14</v>
      </c>
      <c r="B15" s="33">
        <v>26</v>
      </c>
      <c r="C15" s="32">
        <v>79063</v>
      </c>
      <c r="D15" s="32">
        <v>379293.91415796097</v>
      </c>
      <c r="E15" s="32">
        <v>338894.17011847103</v>
      </c>
      <c r="F15" s="32">
        <v>40399.744039490201</v>
      </c>
      <c r="G15" s="32">
        <v>338894.17011847103</v>
      </c>
      <c r="H15" s="32">
        <v>0.106513029952453</v>
      </c>
    </row>
    <row r="16" spans="1:8" ht="14.25">
      <c r="A16" s="32">
        <v>15</v>
      </c>
      <c r="B16" s="33">
        <v>27</v>
      </c>
      <c r="C16" s="32">
        <v>129866.359</v>
      </c>
      <c r="D16" s="32">
        <v>852130.48821946897</v>
      </c>
      <c r="E16" s="32">
        <v>754599.23012654902</v>
      </c>
      <c r="F16" s="32">
        <v>97531.258092920398</v>
      </c>
      <c r="G16" s="32">
        <v>754599.23012654902</v>
      </c>
      <c r="H16" s="32">
        <v>0.114455778124677</v>
      </c>
    </row>
    <row r="17" spans="1:8" ht="14.25">
      <c r="A17" s="32">
        <v>16</v>
      </c>
      <c r="B17" s="33">
        <v>29</v>
      </c>
      <c r="C17" s="32">
        <v>174290</v>
      </c>
      <c r="D17" s="32">
        <v>2095384.53346154</v>
      </c>
      <c r="E17" s="32">
        <v>1921598.3518487201</v>
      </c>
      <c r="F17" s="32">
        <v>173786.181612821</v>
      </c>
      <c r="G17" s="32">
        <v>1921598.3518487201</v>
      </c>
      <c r="H17" s="32">
        <v>8.2937608270749599E-2</v>
      </c>
    </row>
    <row r="18" spans="1:8" ht="14.25">
      <c r="A18" s="32">
        <v>17</v>
      </c>
      <c r="B18" s="33">
        <v>31</v>
      </c>
      <c r="C18" s="32">
        <v>38298.584999999999</v>
      </c>
      <c r="D18" s="32">
        <v>261738.136054489</v>
      </c>
      <c r="E18" s="32">
        <v>221254.006888854</v>
      </c>
      <c r="F18" s="32">
        <v>40484.129165634797</v>
      </c>
      <c r="G18" s="32">
        <v>221254.006888854</v>
      </c>
      <c r="H18" s="32">
        <v>0.15467417081783899</v>
      </c>
    </row>
    <row r="19" spans="1:8" ht="14.25">
      <c r="A19" s="32">
        <v>18</v>
      </c>
      <c r="B19" s="33">
        <v>32</v>
      </c>
      <c r="C19" s="32">
        <v>17223.034</v>
      </c>
      <c r="D19" s="32">
        <v>269185.917607382</v>
      </c>
      <c r="E19" s="32">
        <v>223761.675330161</v>
      </c>
      <c r="F19" s="32">
        <v>45424.242277221099</v>
      </c>
      <c r="G19" s="32">
        <v>223761.675330161</v>
      </c>
      <c r="H19" s="32">
        <v>0.16874672598391299</v>
      </c>
    </row>
    <row r="20" spans="1:8" ht="14.25">
      <c r="A20" s="32">
        <v>19</v>
      </c>
      <c r="B20" s="33">
        <v>33</v>
      </c>
      <c r="C20" s="32">
        <v>35771.945</v>
      </c>
      <c r="D20" s="32">
        <v>446198.27429316199</v>
      </c>
      <c r="E20" s="32">
        <v>346174.812463346</v>
      </c>
      <c r="F20" s="32">
        <v>100023.46182981601</v>
      </c>
      <c r="G20" s="32">
        <v>346174.812463346</v>
      </c>
      <c r="H20" s="32">
        <v>0.22416819515554301</v>
      </c>
    </row>
    <row r="21" spans="1:8" ht="14.25">
      <c r="A21" s="32">
        <v>20</v>
      </c>
      <c r="B21" s="33">
        <v>34</v>
      </c>
      <c r="C21" s="32">
        <v>45898.29</v>
      </c>
      <c r="D21" s="32">
        <v>233459.95699754899</v>
      </c>
      <c r="E21" s="32">
        <v>165426.49805074601</v>
      </c>
      <c r="F21" s="32">
        <v>68033.458946803497</v>
      </c>
      <c r="G21" s="32">
        <v>165426.49805074601</v>
      </c>
      <c r="H21" s="32">
        <v>0.29141382454515602</v>
      </c>
    </row>
    <row r="22" spans="1:8" ht="14.25">
      <c r="A22" s="32">
        <v>21</v>
      </c>
      <c r="B22" s="33">
        <v>35</v>
      </c>
      <c r="C22" s="32">
        <v>36031.516000000003</v>
      </c>
      <c r="D22" s="32">
        <v>919053.12521066505</v>
      </c>
      <c r="E22" s="32">
        <v>857715.51892857801</v>
      </c>
      <c r="F22" s="32">
        <v>61337.606282086403</v>
      </c>
      <c r="G22" s="32">
        <v>857715.51892857801</v>
      </c>
      <c r="H22" s="32">
        <v>6.6740000767666799E-2</v>
      </c>
    </row>
    <row r="23" spans="1:8" ht="14.25">
      <c r="A23" s="32">
        <v>22</v>
      </c>
      <c r="B23" s="33">
        <v>36</v>
      </c>
      <c r="C23" s="32">
        <v>121916.52499999999</v>
      </c>
      <c r="D23" s="32">
        <v>571939.274053097</v>
      </c>
      <c r="E23" s="32">
        <v>486401.95995946397</v>
      </c>
      <c r="F23" s="32">
        <v>85537.314093633599</v>
      </c>
      <c r="G23" s="32">
        <v>486401.95995946397</v>
      </c>
      <c r="H23" s="32">
        <v>0.14955663647202599</v>
      </c>
    </row>
    <row r="24" spans="1:8" ht="14.25">
      <c r="A24" s="32">
        <v>23</v>
      </c>
      <c r="B24" s="33">
        <v>37</v>
      </c>
      <c r="C24" s="32">
        <v>105166.109</v>
      </c>
      <c r="D24" s="32">
        <v>756161.51967964601</v>
      </c>
      <c r="E24" s="32">
        <v>655644.75714601798</v>
      </c>
      <c r="F24" s="32">
        <v>100516.762533628</v>
      </c>
      <c r="G24" s="32">
        <v>655644.75714601798</v>
      </c>
      <c r="H24" s="32">
        <v>0.132930279996545</v>
      </c>
    </row>
    <row r="25" spans="1:8" ht="14.25">
      <c r="A25" s="32">
        <v>24</v>
      </c>
      <c r="B25" s="33">
        <v>38</v>
      </c>
      <c r="C25" s="32">
        <v>163242.37100000001</v>
      </c>
      <c r="D25" s="32">
        <v>708546.55508761096</v>
      </c>
      <c r="E25" s="32">
        <v>679989.62710885005</v>
      </c>
      <c r="F25" s="32">
        <v>28556.927978761101</v>
      </c>
      <c r="G25" s="32">
        <v>679989.62710885005</v>
      </c>
      <c r="H25" s="32">
        <v>4.0303530902397897E-2</v>
      </c>
    </row>
    <row r="26" spans="1:8" ht="14.25">
      <c r="A26" s="32">
        <v>25</v>
      </c>
      <c r="B26" s="33">
        <v>39</v>
      </c>
      <c r="C26" s="32">
        <v>124632.74800000001</v>
      </c>
      <c r="D26" s="32">
        <v>133502.21336593301</v>
      </c>
      <c r="E26" s="32">
        <v>77628.351062560003</v>
      </c>
      <c r="F26" s="32">
        <v>55873.862303372996</v>
      </c>
      <c r="G26" s="32">
        <v>77628.351062560003</v>
      </c>
      <c r="H26" s="32">
        <v>0.41852386484575599</v>
      </c>
    </row>
    <row r="27" spans="1:8" ht="14.25">
      <c r="A27" s="32">
        <v>26</v>
      </c>
      <c r="B27" s="33">
        <v>40</v>
      </c>
      <c r="C27" s="32">
        <v>18</v>
      </c>
      <c r="D27" s="32">
        <v>58.461599999999997</v>
      </c>
      <c r="E27" s="32">
        <v>43.9069</v>
      </c>
      <c r="F27" s="32">
        <v>14.5547</v>
      </c>
      <c r="G27" s="32">
        <v>43.9069</v>
      </c>
      <c r="H27" s="32">
        <v>0.24896171161925101</v>
      </c>
    </row>
    <row r="28" spans="1:8" ht="14.25">
      <c r="A28" s="32">
        <v>27</v>
      </c>
      <c r="B28" s="33">
        <v>42</v>
      </c>
      <c r="C28" s="32">
        <v>13201.78</v>
      </c>
      <c r="D28" s="32">
        <v>216261.79550000001</v>
      </c>
      <c r="E28" s="32">
        <v>189788.97719999999</v>
      </c>
      <c r="F28" s="32">
        <v>26472.818299999999</v>
      </c>
      <c r="G28" s="32">
        <v>189788.97719999999</v>
      </c>
      <c r="H28" s="32">
        <v>0.122410979890343</v>
      </c>
    </row>
    <row r="29" spans="1:8" ht="14.25">
      <c r="A29" s="32">
        <v>28</v>
      </c>
      <c r="B29" s="33">
        <v>75</v>
      </c>
      <c r="C29" s="32">
        <v>410</v>
      </c>
      <c r="D29" s="32">
        <v>214300</v>
      </c>
      <c r="E29" s="32">
        <v>203359.50341880301</v>
      </c>
      <c r="F29" s="32">
        <v>10940.496581196599</v>
      </c>
      <c r="G29" s="32">
        <v>203359.50341880301</v>
      </c>
      <c r="H29" s="32">
        <v>5.10522472291021E-2</v>
      </c>
    </row>
    <row r="30" spans="1:8" ht="14.25">
      <c r="A30" s="32">
        <v>29</v>
      </c>
      <c r="B30" s="33">
        <v>76</v>
      </c>
      <c r="C30" s="32">
        <v>2727</v>
      </c>
      <c r="D30" s="32">
        <v>465810.69801367499</v>
      </c>
      <c r="E30" s="32">
        <v>430850.19278888899</v>
      </c>
      <c r="F30" s="32">
        <v>34960.505224786299</v>
      </c>
      <c r="G30" s="32">
        <v>430850.19278888899</v>
      </c>
      <c r="H30" s="32">
        <v>7.5053032001768105E-2</v>
      </c>
    </row>
    <row r="31" spans="1:8" ht="14.25">
      <c r="A31" s="32">
        <v>30</v>
      </c>
      <c r="B31" s="33">
        <v>99</v>
      </c>
      <c r="C31" s="32">
        <v>46</v>
      </c>
      <c r="D31" s="32">
        <v>15852.218591634501</v>
      </c>
      <c r="E31" s="32">
        <v>13469.5887300507</v>
      </c>
      <c r="F31" s="32">
        <v>2382.62986158384</v>
      </c>
      <c r="G31" s="32">
        <v>13469.5887300507</v>
      </c>
      <c r="H31" s="32">
        <v>0.150302612079876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2013-11-15T00:23:04Z</dcterms:modified>
</cp:coreProperties>
</file>