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<sst xmlns="http://schemas.openxmlformats.org/spreadsheetml/2006/main" count="114" uniqueCount="71">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</sst>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217" Type="http://schemas.openxmlformats.org/officeDocument/2006/relationships/hyperlink" Target="cid:dd85b61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38" Type="http://schemas.openxmlformats.org/officeDocument/2006/relationships/image" Target="cid:207b4f4113" TargetMode="External"/><Relationship Id="rId254" Type="http://schemas.openxmlformats.org/officeDocument/2006/relationships/image" Target="cid:59233109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244" Type="http://schemas.openxmlformats.org/officeDocument/2006/relationships/image" Target="cid:2fee711c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55" Type="http://schemas.openxmlformats.org/officeDocument/2006/relationships/hyperlink" Target="cid:688eac6f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M11" sqref="M11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13639992.259299999</v>
      </c>
      <c r="F3" s="25">
        <f>RA!I7</f>
        <v>1470428.7660000001</v>
      </c>
      <c r="G3" s="16">
        <f>E3-F3</f>
        <v>12169563.493299998</v>
      </c>
      <c r="H3" s="27">
        <f>RA!J7</f>
        <v>10.780275663261</v>
      </c>
      <c r="I3" s="20">
        <f>SUM(I4:I39)</f>
        <v>13639995.285553329</v>
      </c>
      <c r="J3" s="21">
        <f>SUM(J4:J39)</f>
        <v>12169563.428669743</v>
      </c>
      <c r="K3" s="22">
        <f>E3-I3</f>
        <v>-3.026253329589963</v>
      </c>
      <c r="L3" s="22">
        <f>G3-J3</f>
        <v>6.4630255103111267E-2</v>
      </c>
    </row>
    <row r="4" spans="1:12">
      <c r="A4" s="59">
        <f>RA!A8</f>
        <v>41596</v>
      </c>
      <c r="B4" s="12">
        <v>12</v>
      </c>
      <c r="C4" s="56" t="s">
        <v>6</v>
      </c>
      <c r="D4" s="56"/>
      <c r="E4" s="15">
        <f>RA!D8</f>
        <v>524254</v>
      </c>
      <c r="F4" s="25">
        <f>RA!I8</f>
        <v>95690.983900000007</v>
      </c>
      <c r="G4" s="16">
        <f t="shared" ref="G4:G39" si="0">E4-F4</f>
        <v>428563.01610000001</v>
      </c>
      <c r="H4" s="27">
        <f>RA!J8</f>
        <v>18.252790422199901</v>
      </c>
      <c r="I4" s="20">
        <f>VLOOKUP(B4,RMS!B:D,3,FALSE)</f>
        <v>524254.35510256398</v>
      </c>
      <c r="J4" s="21">
        <f>VLOOKUP(B4,RMS!B:E,4,FALSE)</f>
        <v>428563.01236068399</v>
      </c>
      <c r="K4" s="22">
        <f t="shared" ref="K4:K39" si="1">E4-I4</f>
        <v>-0.35510256397537887</v>
      </c>
      <c r="L4" s="22">
        <f t="shared" ref="L4:L39" si="2">G4-J4</f>
        <v>3.7393160164356232E-3</v>
      </c>
    </row>
    <row r="5" spans="1:12">
      <c r="A5" s="59"/>
      <c r="B5" s="12">
        <v>13</v>
      </c>
      <c r="C5" s="56" t="s">
        <v>7</v>
      </c>
      <c r="D5" s="56"/>
      <c r="E5" s="15">
        <f>RA!D9</f>
        <v>63026.4107</v>
      </c>
      <c r="F5" s="25">
        <f>RA!I9</f>
        <v>13418.192300000001</v>
      </c>
      <c r="G5" s="16">
        <f t="shared" si="0"/>
        <v>49608.218399999998</v>
      </c>
      <c r="H5" s="27">
        <f>RA!J9</f>
        <v>21.289792883604601</v>
      </c>
      <c r="I5" s="20">
        <f>VLOOKUP(B5,RMS!B:D,3,FALSE)</f>
        <v>63026.416878390402</v>
      </c>
      <c r="J5" s="21">
        <f>VLOOKUP(B5,RMS!B:E,4,FALSE)</f>
        <v>49608.211591233601</v>
      </c>
      <c r="K5" s="22">
        <f t="shared" si="1"/>
        <v>-6.1783904020558111E-3</v>
      </c>
      <c r="L5" s="22">
        <f t="shared" si="2"/>
        <v>6.8087663967162371E-3</v>
      </c>
    </row>
    <row r="6" spans="1:12">
      <c r="A6" s="59"/>
      <c r="B6" s="12">
        <v>14</v>
      </c>
      <c r="C6" s="56" t="s">
        <v>8</v>
      </c>
      <c r="D6" s="56"/>
      <c r="E6" s="15">
        <f>RA!D10</f>
        <v>87731.191600000006</v>
      </c>
      <c r="F6" s="25">
        <f>RA!I10</f>
        <v>23958.492600000001</v>
      </c>
      <c r="G6" s="16">
        <f t="shared" si="0"/>
        <v>63772.699000000008</v>
      </c>
      <c r="H6" s="27">
        <f>RA!J10</f>
        <v>27.308978896851102</v>
      </c>
      <c r="I6" s="20">
        <f>VLOOKUP(B6,RMS!B:D,3,FALSE)</f>
        <v>87732.9812025641</v>
      </c>
      <c r="J6" s="21">
        <f>VLOOKUP(B6,RMS!B:E,4,FALSE)</f>
        <v>63772.698791452996</v>
      </c>
      <c r="K6" s="22">
        <f t="shared" si="1"/>
        <v>-1.789602564094821</v>
      </c>
      <c r="L6" s="22">
        <f t="shared" si="2"/>
        <v>2.08547011425253E-4</v>
      </c>
    </row>
    <row r="7" spans="1:12">
      <c r="A7" s="59"/>
      <c r="B7" s="12">
        <v>15</v>
      </c>
      <c r="C7" s="56" t="s">
        <v>9</v>
      </c>
      <c r="D7" s="56"/>
      <c r="E7" s="15">
        <f>RA!D11</f>
        <v>51273.0478</v>
      </c>
      <c r="F7" s="25">
        <f>RA!I11</f>
        <v>11887.3763</v>
      </c>
      <c r="G7" s="16">
        <f t="shared" si="0"/>
        <v>39385.671499999997</v>
      </c>
      <c r="H7" s="27">
        <f>RA!J11</f>
        <v>23.184454230941999</v>
      </c>
      <c r="I7" s="20">
        <f>VLOOKUP(B7,RMS!B:D,3,FALSE)</f>
        <v>51273.066952991503</v>
      </c>
      <c r="J7" s="21">
        <f>VLOOKUP(B7,RMS!B:E,4,FALSE)</f>
        <v>39385.671604273499</v>
      </c>
      <c r="K7" s="22">
        <f t="shared" si="1"/>
        <v>-1.9152991502778605E-2</v>
      </c>
      <c r="L7" s="22">
        <f t="shared" si="2"/>
        <v>-1.0427350207464769E-4</v>
      </c>
    </row>
    <row r="8" spans="1:12">
      <c r="A8" s="59"/>
      <c r="B8" s="12">
        <v>16</v>
      </c>
      <c r="C8" s="56" t="s">
        <v>10</v>
      </c>
      <c r="D8" s="56"/>
      <c r="E8" s="15">
        <f>RA!D12</f>
        <v>256718.80129999999</v>
      </c>
      <c r="F8" s="25">
        <f>RA!I12</f>
        <v>-15412.068799999999</v>
      </c>
      <c r="G8" s="16">
        <f t="shared" si="0"/>
        <v>272130.8701</v>
      </c>
      <c r="H8" s="27">
        <f>RA!J12</f>
        <v>-6.0034826907708903</v>
      </c>
      <c r="I8" s="20">
        <f>VLOOKUP(B8,RMS!B:D,3,FALSE)</f>
        <v>256718.795676068</v>
      </c>
      <c r="J8" s="21">
        <f>VLOOKUP(B8,RMS!B:E,4,FALSE)</f>
        <v>272130.86885812</v>
      </c>
      <c r="K8" s="22">
        <f t="shared" si="1"/>
        <v>5.623931996524334E-3</v>
      </c>
      <c r="L8" s="22">
        <f t="shared" si="2"/>
        <v>1.2418800033628941E-3</v>
      </c>
    </row>
    <row r="9" spans="1:12">
      <c r="A9" s="59"/>
      <c r="B9" s="12">
        <v>17</v>
      </c>
      <c r="C9" s="56" t="s">
        <v>11</v>
      </c>
      <c r="D9" s="56"/>
      <c r="E9" s="15">
        <f>RA!D13</f>
        <v>343591.6532</v>
      </c>
      <c r="F9" s="25">
        <f>RA!I13</f>
        <v>75053.688899999994</v>
      </c>
      <c r="G9" s="16">
        <f t="shared" si="0"/>
        <v>268537.96429999999</v>
      </c>
      <c r="H9" s="27">
        <f>RA!J13</f>
        <v>21.8438626785594</v>
      </c>
      <c r="I9" s="20">
        <f>VLOOKUP(B9,RMS!B:D,3,FALSE)</f>
        <v>343591.78395982902</v>
      </c>
      <c r="J9" s="21">
        <f>VLOOKUP(B9,RMS!B:E,4,FALSE)</f>
        <v>268537.964197436</v>
      </c>
      <c r="K9" s="22">
        <f t="shared" si="1"/>
        <v>-0.13075982901500538</v>
      </c>
      <c r="L9" s="22">
        <f t="shared" si="2"/>
        <v>1.0256399400532246E-4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171549.36009999999</v>
      </c>
      <c r="F10" s="25">
        <f>RA!I14</f>
        <v>34095.465799999998</v>
      </c>
      <c r="G10" s="16">
        <f t="shared" si="0"/>
        <v>137453.89429999999</v>
      </c>
      <c r="H10" s="27">
        <f>RA!J14</f>
        <v>19.875017767553899</v>
      </c>
      <c r="I10" s="20">
        <f>VLOOKUP(B10,RMS!B:D,3,FALSE)</f>
        <v>171549.34670256401</v>
      </c>
      <c r="J10" s="21">
        <f>VLOOKUP(B10,RMS!B:E,4,FALSE)</f>
        <v>137453.895079487</v>
      </c>
      <c r="K10" s="22">
        <f t="shared" si="1"/>
        <v>1.339743597782217E-2</v>
      </c>
      <c r="L10" s="22">
        <f t="shared" si="2"/>
        <v>-7.7948701800778508E-4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108958.7237</v>
      </c>
      <c r="F11" s="25">
        <f>RA!I15</f>
        <v>22120.670900000001</v>
      </c>
      <c r="G11" s="16">
        <f t="shared" si="0"/>
        <v>86838.052800000005</v>
      </c>
      <c r="H11" s="27">
        <f>RA!J15</f>
        <v>20.3018814362268</v>
      </c>
      <c r="I11" s="20">
        <f>VLOOKUP(B11,RMS!B:D,3,FALSE)</f>
        <v>108958.791099145</v>
      </c>
      <c r="J11" s="21">
        <f>VLOOKUP(B11,RMS!B:E,4,FALSE)</f>
        <v>86838.051175213695</v>
      </c>
      <c r="K11" s="22">
        <f t="shared" si="1"/>
        <v>-6.7399145002127625E-2</v>
      </c>
      <c r="L11" s="22">
        <f t="shared" si="2"/>
        <v>1.6247863095486537E-3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548092.06740000006</v>
      </c>
      <c r="F12" s="25">
        <f>RA!I16</f>
        <v>19138.9251</v>
      </c>
      <c r="G12" s="16">
        <f t="shared" si="0"/>
        <v>528953.14230000007</v>
      </c>
      <c r="H12" s="27">
        <f>RA!J16</f>
        <v>3.4919179164168299</v>
      </c>
      <c r="I12" s="20">
        <f>VLOOKUP(B12,RMS!B:D,3,FALSE)</f>
        <v>548091.91940000001</v>
      </c>
      <c r="J12" s="21">
        <f>VLOOKUP(B12,RMS!B:E,4,FALSE)</f>
        <v>528953.14229999995</v>
      </c>
      <c r="K12" s="22">
        <f t="shared" si="1"/>
        <v>0.14800000004470348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554662.22860000003</v>
      </c>
      <c r="F13" s="25">
        <f>RA!I17</f>
        <v>37880.370199999998</v>
      </c>
      <c r="G13" s="16">
        <f t="shared" si="0"/>
        <v>516781.85840000003</v>
      </c>
      <c r="H13" s="27">
        <f>RA!J17</f>
        <v>6.8294483104811903</v>
      </c>
      <c r="I13" s="20">
        <f>VLOOKUP(B13,RMS!B:D,3,FALSE)</f>
        <v>554662.27222136804</v>
      </c>
      <c r="J13" s="21">
        <f>VLOOKUP(B13,RMS!B:E,4,FALSE)</f>
        <v>516781.85883675201</v>
      </c>
      <c r="K13" s="22">
        <f t="shared" si="1"/>
        <v>-4.3621368007734418E-2</v>
      </c>
      <c r="L13" s="22">
        <f t="shared" si="2"/>
        <v>-4.3675198685377836E-4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1247520.0059</v>
      </c>
      <c r="F14" s="25">
        <f>RA!I18</f>
        <v>196623.4699</v>
      </c>
      <c r="G14" s="16">
        <f t="shared" si="0"/>
        <v>1050896.5360000001</v>
      </c>
      <c r="H14" s="27">
        <f>RA!J18</f>
        <v>15.7611476345143</v>
      </c>
      <c r="I14" s="20">
        <f>VLOOKUP(B14,RMS!B:D,3,FALSE)</f>
        <v>1247519.98569316</v>
      </c>
      <c r="J14" s="21">
        <f>VLOOKUP(B14,RMS!B:E,4,FALSE)</f>
        <v>1050896.5244752101</v>
      </c>
      <c r="K14" s="22">
        <f t="shared" si="1"/>
        <v>2.0206840010359883E-2</v>
      </c>
      <c r="L14" s="22">
        <f t="shared" si="2"/>
        <v>1.1524789966642857E-2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529500.58160000003</v>
      </c>
      <c r="F15" s="25">
        <f>RA!I19</f>
        <v>62456.196499999998</v>
      </c>
      <c r="G15" s="16">
        <f t="shared" si="0"/>
        <v>467044.38510000001</v>
      </c>
      <c r="H15" s="27">
        <f>RA!J19</f>
        <v>11.7953027192671</v>
      </c>
      <c r="I15" s="20">
        <f>VLOOKUP(B15,RMS!B:D,3,FALSE)</f>
        <v>529500.59566923103</v>
      </c>
      <c r="J15" s="21">
        <f>VLOOKUP(B15,RMS!B:E,4,FALSE)</f>
        <v>467044.38565470098</v>
      </c>
      <c r="K15" s="22">
        <f t="shared" si="1"/>
        <v>-1.4069230994209647E-2</v>
      </c>
      <c r="L15" s="22">
        <f t="shared" si="2"/>
        <v>-5.5470096413046122E-4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1052702.1961000001</v>
      </c>
      <c r="F16" s="25">
        <f>RA!I20</f>
        <v>33912.3658</v>
      </c>
      <c r="G16" s="16">
        <f t="shared" si="0"/>
        <v>1018789.8303</v>
      </c>
      <c r="H16" s="27">
        <f>RA!J20</f>
        <v>3.2214586352756598</v>
      </c>
      <c r="I16" s="20">
        <f>VLOOKUP(B16,RMS!B:D,3,FALSE)</f>
        <v>1052702.1631</v>
      </c>
      <c r="J16" s="21">
        <f>VLOOKUP(B16,RMS!B:E,4,FALSE)</f>
        <v>1018789.8303</v>
      </c>
      <c r="K16" s="22">
        <f t="shared" si="1"/>
        <v>3.3000000054016709E-2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314215.72960000002</v>
      </c>
      <c r="F17" s="25">
        <f>RA!I21</f>
        <v>39054.681600000004</v>
      </c>
      <c r="G17" s="16">
        <f t="shared" si="0"/>
        <v>275161.04800000001</v>
      </c>
      <c r="H17" s="27">
        <f>RA!J21</f>
        <v>12.4292573289431</v>
      </c>
      <c r="I17" s="20">
        <f>VLOOKUP(B17,RMS!B:D,3,FALSE)</f>
        <v>314215.586259829</v>
      </c>
      <c r="J17" s="21">
        <f>VLOOKUP(B17,RMS!B:E,4,FALSE)</f>
        <v>275161.04799487197</v>
      </c>
      <c r="K17" s="22">
        <f t="shared" si="1"/>
        <v>0.14334017102373764</v>
      </c>
      <c r="L17" s="22">
        <f t="shared" si="2"/>
        <v>5.1280367188155651E-6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811244.89839999995</v>
      </c>
      <c r="F18" s="25">
        <f>RA!I22</f>
        <v>109090.5779</v>
      </c>
      <c r="G18" s="16">
        <f t="shared" si="0"/>
        <v>702154.32049999991</v>
      </c>
      <c r="H18" s="27">
        <f>RA!J22</f>
        <v>13.447305260736499</v>
      </c>
      <c r="I18" s="20">
        <f>VLOOKUP(B18,RMS!B:D,3,FALSE)</f>
        <v>811244.96647265705</v>
      </c>
      <c r="J18" s="21">
        <f>VLOOKUP(B18,RMS!B:E,4,FALSE)</f>
        <v>702154.32564663002</v>
      </c>
      <c r="K18" s="22">
        <f t="shared" si="1"/>
        <v>-6.8072657100856304E-2</v>
      </c>
      <c r="L18" s="22">
        <f t="shared" si="2"/>
        <v>-5.1466301083564758E-3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2193440.9029000001</v>
      </c>
      <c r="F19" s="25">
        <f>RA!I23</f>
        <v>175954.83119999999</v>
      </c>
      <c r="G19" s="16">
        <f t="shared" si="0"/>
        <v>2017486.0717000002</v>
      </c>
      <c r="H19" s="27">
        <f>RA!J23</f>
        <v>8.0218633183764396</v>
      </c>
      <c r="I19" s="20">
        <f>VLOOKUP(B19,RMS!B:D,3,FALSE)</f>
        <v>2193441.9096136801</v>
      </c>
      <c r="J19" s="21">
        <f>VLOOKUP(B19,RMS!B:E,4,FALSE)</f>
        <v>2017486.10514786</v>
      </c>
      <c r="K19" s="22">
        <f t="shared" si="1"/>
        <v>-1.0067136799916625</v>
      </c>
      <c r="L19" s="22">
        <f t="shared" si="2"/>
        <v>-3.3447859808802605E-2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245301.321</v>
      </c>
      <c r="F20" s="25">
        <f>RA!I24</f>
        <v>37158.118499999997</v>
      </c>
      <c r="G20" s="16">
        <f t="shared" si="0"/>
        <v>208143.20250000001</v>
      </c>
      <c r="H20" s="27">
        <f>RA!J24</f>
        <v>15.1479487955958</v>
      </c>
      <c r="I20" s="20">
        <f>VLOOKUP(B20,RMS!B:D,3,FALSE)</f>
        <v>245301.33466314999</v>
      </c>
      <c r="J20" s="21">
        <f>VLOOKUP(B20,RMS!B:E,4,FALSE)</f>
        <v>208143.21123799501</v>
      </c>
      <c r="K20" s="22">
        <f t="shared" si="1"/>
        <v>-1.3663149991771206E-2</v>
      </c>
      <c r="L20" s="22">
        <f t="shared" si="2"/>
        <v>-8.7379949982278049E-3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221780.7604</v>
      </c>
      <c r="F21" s="25">
        <f>RA!I25</f>
        <v>20849.552199999998</v>
      </c>
      <c r="G21" s="16">
        <f t="shared" si="0"/>
        <v>200931.20819999999</v>
      </c>
      <c r="H21" s="27">
        <f>RA!J25</f>
        <v>9.4009742605247197</v>
      </c>
      <c r="I21" s="20">
        <f>VLOOKUP(B21,RMS!B:D,3,FALSE)</f>
        <v>221780.76572732799</v>
      </c>
      <c r="J21" s="21">
        <f>VLOOKUP(B21,RMS!B:E,4,FALSE)</f>
        <v>200931.19891106099</v>
      </c>
      <c r="K21" s="22">
        <f t="shared" si="1"/>
        <v>-5.327327991835773E-3</v>
      </c>
      <c r="L21" s="22">
        <f t="shared" si="2"/>
        <v>9.2889390070922673E-3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419943.23249999998</v>
      </c>
      <c r="F22" s="25">
        <f>RA!I26</f>
        <v>89680.522200000007</v>
      </c>
      <c r="G22" s="16">
        <f t="shared" si="0"/>
        <v>330262.71029999998</v>
      </c>
      <c r="H22" s="27">
        <f>RA!J26</f>
        <v>21.355391695709699</v>
      </c>
      <c r="I22" s="20">
        <f>VLOOKUP(B22,RMS!B:D,3,FALSE)</f>
        <v>419943.222526889</v>
      </c>
      <c r="J22" s="21">
        <f>VLOOKUP(B22,RMS!B:E,4,FALSE)</f>
        <v>330262.73608311597</v>
      </c>
      <c r="K22" s="22">
        <f t="shared" si="1"/>
        <v>9.9731109803542495E-3</v>
      </c>
      <c r="L22" s="22">
        <f t="shared" si="2"/>
        <v>-2.57831159979105E-2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214335.45329999999</v>
      </c>
      <c r="F23" s="25">
        <f>RA!I27</f>
        <v>63545.766199999998</v>
      </c>
      <c r="G23" s="16">
        <f t="shared" si="0"/>
        <v>150789.68709999998</v>
      </c>
      <c r="H23" s="27">
        <f>RA!J27</f>
        <v>29.647809180246298</v>
      </c>
      <c r="I23" s="20">
        <f>VLOOKUP(B23,RMS!B:D,3,FALSE)</f>
        <v>214335.412399055</v>
      </c>
      <c r="J23" s="21">
        <f>VLOOKUP(B23,RMS!B:E,4,FALSE)</f>
        <v>150789.69107263099</v>
      </c>
      <c r="K23" s="22">
        <f t="shared" si="1"/>
        <v>4.0900944994064048E-2</v>
      </c>
      <c r="L23" s="22">
        <f t="shared" si="2"/>
        <v>-3.9726310060359538E-3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875326.65740000003</v>
      </c>
      <c r="F24" s="25">
        <f>RA!I28</f>
        <v>44674.014000000003</v>
      </c>
      <c r="G24" s="16">
        <f t="shared" si="0"/>
        <v>830652.64340000006</v>
      </c>
      <c r="H24" s="27">
        <f>RA!J28</f>
        <v>5.1036962741082403</v>
      </c>
      <c r="I24" s="20">
        <f>VLOOKUP(B24,RMS!B:D,3,FALSE)</f>
        <v>875326.65740000003</v>
      </c>
      <c r="J24" s="21">
        <f>VLOOKUP(B24,RMS!B:E,4,FALSE)</f>
        <v>830652.63366590196</v>
      </c>
      <c r="K24" s="22">
        <f t="shared" si="1"/>
        <v>0</v>
      </c>
      <c r="L24" s="22">
        <f t="shared" si="2"/>
        <v>9.7340981010347605E-3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510247.49359999999</v>
      </c>
      <c r="F25" s="25">
        <f>RA!I29</f>
        <v>77444.790800000002</v>
      </c>
      <c r="G25" s="16">
        <f t="shared" si="0"/>
        <v>432802.70279999997</v>
      </c>
      <c r="H25" s="27">
        <f>RA!J29</f>
        <v>15.177887548960999</v>
      </c>
      <c r="I25" s="20">
        <f>VLOOKUP(B25,RMS!B:D,3,FALSE)</f>
        <v>510247.49542300898</v>
      </c>
      <c r="J25" s="21">
        <f>VLOOKUP(B25,RMS!B:E,4,FALSE)</f>
        <v>432802.69087102398</v>
      </c>
      <c r="K25" s="22">
        <f t="shared" si="1"/>
        <v>-1.8230089917778969E-3</v>
      </c>
      <c r="L25" s="22">
        <f t="shared" si="2"/>
        <v>1.1928975989576429E-2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686829.4094</v>
      </c>
      <c r="F26" s="25">
        <f>RA!I30</f>
        <v>102551.4589</v>
      </c>
      <c r="G26" s="16">
        <f t="shared" si="0"/>
        <v>584277.95050000004</v>
      </c>
      <c r="H26" s="27">
        <f>RA!J30</f>
        <v>14.9311397410293</v>
      </c>
      <c r="I26" s="20">
        <f>VLOOKUP(B26,RMS!B:D,3,FALSE)</f>
        <v>686829.40967964602</v>
      </c>
      <c r="J26" s="21">
        <f>VLOOKUP(B26,RMS!B:E,4,FALSE)</f>
        <v>584277.93820924999</v>
      </c>
      <c r="K26" s="22">
        <f t="shared" si="1"/>
        <v>-2.7964601758867502E-4</v>
      </c>
      <c r="L26" s="22">
        <f t="shared" si="2"/>
        <v>1.22907500481233E-2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601544.78480000002</v>
      </c>
      <c r="F27" s="25">
        <f>RA!I31</f>
        <v>36557.690699999999</v>
      </c>
      <c r="G27" s="16">
        <f t="shared" si="0"/>
        <v>564987.09409999999</v>
      </c>
      <c r="H27" s="27">
        <f>RA!J31</f>
        <v>6.0773015781617303</v>
      </c>
      <c r="I27" s="20">
        <f>VLOOKUP(B27,RMS!B:D,3,FALSE)</f>
        <v>601544.81138761097</v>
      </c>
      <c r="J27" s="21">
        <f>VLOOKUP(B27,RMS!B:E,4,FALSE)</f>
        <v>564987.00860884995</v>
      </c>
      <c r="K27" s="22">
        <f t="shared" si="1"/>
        <v>-2.658761094789952E-2</v>
      </c>
      <c r="L27" s="22">
        <f t="shared" si="2"/>
        <v>8.5491150035522878E-2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116382.2343</v>
      </c>
      <c r="F28" s="25">
        <f>RA!I32</f>
        <v>16876.006099999999</v>
      </c>
      <c r="G28" s="16">
        <f t="shared" si="0"/>
        <v>99506.228199999998</v>
      </c>
      <c r="H28" s="27">
        <f>RA!J32</f>
        <v>14.500500185018399</v>
      </c>
      <c r="I28" s="20">
        <f>VLOOKUP(B28,RMS!B:D,3,FALSE)</f>
        <v>116382.135517124</v>
      </c>
      <c r="J28" s="21">
        <f>VLOOKUP(B28,RMS!B:E,4,FALSE)</f>
        <v>99506.239936224301</v>
      </c>
      <c r="K28" s="22">
        <f t="shared" si="1"/>
        <v>9.8782875997130759E-2</v>
      </c>
      <c r="L28" s="22">
        <f t="shared" si="2"/>
        <v>-1.1736224303604104E-2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57.768300000000004</v>
      </c>
      <c r="F29" s="25">
        <f>RA!I33</f>
        <v>11.661300000000001</v>
      </c>
      <c r="G29" s="16">
        <f t="shared" si="0"/>
        <v>46.106999999999999</v>
      </c>
      <c r="H29" s="27">
        <f>RA!J33</f>
        <v>20.186330565379301</v>
      </c>
      <c r="I29" s="20">
        <f>VLOOKUP(B29,RMS!B:D,3,FALSE)</f>
        <v>57.768000000000001</v>
      </c>
      <c r="J29" s="21">
        <f>VLOOKUP(B29,RMS!B:E,4,FALSE)</f>
        <v>46.106999999999999</v>
      </c>
      <c r="K29" s="22">
        <f t="shared" si="1"/>
        <v>3.0000000000285354E-4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179449.5686</v>
      </c>
      <c r="F31" s="25">
        <f>RA!I35</f>
        <v>19377.083600000002</v>
      </c>
      <c r="G31" s="16">
        <f t="shared" si="0"/>
        <v>160072.48499999999</v>
      </c>
      <c r="H31" s="27">
        <f>RA!J35</f>
        <v>10.7980664156358</v>
      </c>
      <c r="I31" s="20">
        <f>VLOOKUP(B31,RMS!B:D,3,FALSE)</f>
        <v>179449.5681</v>
      </c>
      <c r="J31" s="21">
        <f>VLOOKUP(B31,RMS!B:E,4,FALSE)</f>
        <v>160072.4817</v>
      </c>
      <c r="K31" s="22">
        <f t="shared" si="1"/>
        <v>4.999999946448952E-4</v>
      </c>
      <c r="L31" s="22">
        <f t="shared" si="2"/>
        <v>3.2999999821186066E-3</v>
      </c>
    </row>
    <row r="32" spans="1:12">
      <c r="A32" s="59"/>
      <c r="B32" s="12">
        <v>71</v>
      </c>
      <c r="C32" s="56" t="s">
        <v>37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258864.96599999999</v>
      </c>
      <c r="F35" s="25">
        <f>RA!I39</f>
        <v>-4407.9874</v>
      </c>
      <c r="G35" s="16">
        <f t="shared" si="0"/>
        <v>263272.9534</v>
      </c>
      <c r="H35" s="27">
        <f>RA!J39</f>
        <v>-1.7028134274454101</v>
      </c>
      <c r="I35" s="20">
        <f>VLOOKUP(B35,RMS!B:D,3,FALSE)</f>
        <v>258864.96581196599</v>
      </c>
      <c r="J35" s="21">
        <f>VLOOKUP(B35,RMS!B:E,4,FALSE)</f>
        <v>263272.95341880299</v>
      </c>
      <c r="K35" s="22">
        <f t="shared" si="1"/>
        <v>1.8803399871103466E-4</v>
      </c>
      <c r="L35" s="22">
        <f t="shared" si="2"/>
        <v>-1.8802995327860117E-5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401029.20909999998</v>
      </c>
      <c r="F36" s="25">
        <f>RA!I40</f>
        <v>27857.644700000001</v>
      </c>
      <c r="G36" s="16">
        <f t="shared" si="0"/>
        <v>373171.56439999997</v>
      </c>
      <c r="H36" s="27">
        <f>RA!J40</f>
        <v>6.9465375757837799</v>
      </c>
      <c r="I36" s="20">
        <f>VLOOKUP(B36,RMS!B:D,3,FALSE)</f>
        <v>401029.20129487198</v>
      </c>
      <c r="J36" s="21">
        <f>VLOOKUP(B36,RMS!B:E,4,FALSE)</f>
        <v>373171.56651111098</v>
      </c>
      <c r="K36" s="22">
        <f t="shared" si="1"/>
        <v>7.8051279997453094E-3</v>
      </c>
      <c r="L36" s="22">
        <f t="shared" si="2"/>
        <v>-2.1111110108904541E-3</v>
      </c>
    </row>
    <row r="37" spans="1:12">
      <c r="A37" s="59"/>
      <c r="B37" s="12">
        <v>77</v>
      </c>
      <c r="C37" s="56" t="s">
        <v>40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50417.601699999999</v>
      </c>
      <c r="F39" s="25">
        <f>RA!I43</f>
        <v>3328.2240999999999</v>
      </c>
      <c r="G39" s="16">
        <f t="shared" si="0"/>
        <v>47089.3776</v>
      </c>
      <c r="H39" s="27">
        <f>RA!J43</f>
        <v>6.6013138026753904</v>
      </c>
      <c r="I39" s="20">
        <f>VLOOKUP(B39,RMS!B:D,3,FALSE)</f>
        <v>50417.601618637003</v>
      </c>
      <c r="J39" s="21">
        <f>VLOOKUP(B39,RMS!B:E,4,FALSE)</f>
        <v>47089.3774298465</v>
      </c>
      <c r="K39" s="22">
        <f t="shared" si="1"/>
        <v>8.136299584293738E-5</v>
      </c>
      <c r="L39" s="22">
        <f t="shared" si="2"/>
        <v>1.7015350022120401E-4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13639992.259299999</v>
      </c>
      <c r="E7" s="44">
        <v>16868869</v>
      </c>
      <c r="F7" s="45">
        <v>80.858961316849403</v>
      </c>
      <c r="G7" s="44">
        <v>20510843.129500002</v>
      </c>
      <c r="H7" s="45">
        <v>-33.498627174023397</v>
      </c>
      <c r="I7" s="44">
        <v>1470428.7660000001</v>
      </c>
      <c r="J7" s="45">
        <v>10.780275663261</v>
      </c>
      <c r="K7" s="44">
        <v>2615313.4767</v>
      </c>
      <c r="L7" s="45">
        <v>12.7508823512891</v>
      </c>
      <c r="M7" s="45">
        <v>-0.43776194360632198</v>
      </c>
      <c r="N7" s="44">
        <v>307211558.84640002</v>
      </c>
      <c r="O7" s="44">
        <v>5614195544.0775995</v>
      </c>
      <c r="P7" s="44">
        <v>792817</v>
      </c>
      <c r="Q7" s="44">
        <v>1118127</v>
      </c>
      <c r="R7" s="45">
        <v>-29.094190552593801</v>
      </c>
      <c r="S7" s="44">
        <v>17.204464913466801</v>
      </c>
      <c r="T7" s="44">
        <v>17.17424540012</v>
      </c>
      <c r="U7" s="46">
        <v>0.17564924860358599</v>
      </c>
    </row>
    <row r="8" spans="1:23" ht="12" thickBot="1">
      <c r="A8" s="70">
        <v>41596</v>
      </c>
      <c r="B8" s="60" t="s">
        <v>6</v>
      </c>
      <c r="C8" s="61"/>
      <c r="D8" s="47">
        <v>524254</v>
      </c>
      <c r="E8" s="47">
        <v>552694</v>
      </c>
      <c r="F8" s="48">
        <v>94.854295505288704</v>
      </c>
      <c r="G8" s="47">
        <v>653974.96950000001</v>
      </c>
      <c r="H8" s="48">
        <v>-19.835769800055001</v>
      </c>
      <c r="I8" s="47">
        <v>95690.983900000007</v>
      </c>
      <c r="J8" s="48">
        <v>18.252790422199901</v>
      </c>
      <c r="K8" s="47">
        <v>140357.4221</v>
      </c>
      <c r="L8" s="48">
        <v>21.4622009474324</v>
      </c>
      <c r="M8" s="48">
        <v>-0.31823353216174499</v>
      </c>
      <c r="N8" s="47">
        <v>10573473.7556</v>
      </c>
      <c r="O8" s="47">
        <v>196579836.13690001</v>
      </c>
      <c r="P8" s="47">
        <v>20708</v>
      </c>
      <c r="Q8" s="47">
        <v>28814</v>
      </c>
      <c r="R8" s="48">
        <v>-28.132157978760301</v>
      </c>
      <c r="S8" s="47">
        <v>25.3164960401777</v>
      </c>
      <c r="T8" s="47">
        <v>24.832186825848598</v>
      </c>
      <c r="U8" s="49">
        <v>1.91301834803898</v>
      </c>
    </row>
    <row r="9" spans="1:23" ht="12" thickBot="1">
      <c r="A9" s="71"/>
      <c r="B9" s="60" t="s">
        <v>7</v>
      </c>
      <c r="C9" s="61"/>
      <c r="D9" s="47">
        <v>63026.4107</v>
      </c>
      <c r="E9" s="47">
        <v>81952</v>
      </c>
      <c r="F9" s="48">
        <v>76.906494899453307</v>
      </c>
      <c r="G9" s="47">
        <v>148841.79579999999</v>
      </c>
      <c r="H9" s="48">
        <v>-57.655435181198001</v>
      </c>
      <c r="I9" s="47">
        <v>13418.192300000001</v>
      </c>
      <c r="J9" s="48">
        <v>21.289792883604601</v>
      </c>
      <c r="K9" s="47">
        <v>31820.3171</v>
      </c>
      <c r="L9" s="48">
        <v>21.378616758129699</v>
      </c>
      <c r="M9" s="48">
        <v>-0.57831368374390002</v>
      </c>
      <c r="N9" s="47">
        <v>1639380.2305000001</v>
      </c>
      <c r="O9" s="47">
        <v>36660160.538699999</v>
      </c>
      <c r="P9" s="47">
        <v>4171</v>
      </c>
      <c r="Q9" s="47">
        <v>8175</v>
      </c>
      <c r="R9" s="48">
        <v>-48.978593272171302</v>
      </c>
      <c r="S9" s="47">
        <v>15.110623519539701</v>
      </c>
      <c r="T9" s="47">
        <v>16.540476464831801</v>
      </c>
      <c r="U9" s="49">
        <v>-9.4625674674719793</v>
      </c>
    </row>
    <row r="10" spans="1:23" ht="12" thickBot="1">
      <c r="A10" s="71"/>
      <c r="B10" s="60" t="s">
        <v>8</v>
      </c>
      <c r="C10" s="61"/>
      <c r="D10" s="47">
        <v>87731.191600000006</v>
      </c>
      <c r="E10" s="47">
        <v>98022</v>
      </c>
      <c r="F10" s="48">
        <v>89.501531901001798</v>
      </c>
      <c r="G10" s="47">
        <v>164802.70009999999</v>
      </c>
      <c r="H10" s="48">
        <v>-46.765925833274601</v>
      </c>
      <c r="I10" s="47">
        <v>23958.492600000001</v>
      </c>
      <c r="J10" s="48">
        <v>27.308978896851102</v>
      </c>
      <c r="K10" s="47">
        <v>42412.785799999998</v>
      </c>
      <c r="L10" s="48">
        <v>25.7354920606668</v>
      </c>
      <c r="M10" s="48">
        <v>-0.435111555440435</v>
      </c>
      <c r="N10" s="47">
        <v>2281017.9319000002</v>
      </c>
      <c r="O10" s="47">
        <v>49869598.794699997</v>
      </c>
      <c r="P10" s="47">
        <v>72547</v>
      </c>
      <c r="Q10" s="47">
        <v>107202</v>
      </c>
      <c r="R10" s="48">
        <v>-32.326822260778698</v>
      </c>
      <c r="S10" s="47">
        <v>1.2093014404455</v>
      </c>
      <c r="T10" s="47">
        <v>1.62275702225705</v>
      </c>
      <c r="U10" s="49">
        <v>-34.189621212989501</v>
      </c>
    </row>
    <row r="11" spans="1:23" ht="12" thickBot="1">
      <c r="A11" s="71"/>
      <c r="B11" s="60" t="s">
        <v>9</v>
      </c>
      <c r="C11" s="61"/>
      <c r="D11" s="47">
        <v>51273.0478</v>
      </c>
      <c r="E11" s="47">
        <v>57264</v>
      </c>
      <c r="F11" s="48">
        <v>89.538013062307897</v>
      </c>
      <c r="G11" s="47">
        <v>86409.720499999996</v>
      </c>
      <c r="H11" s="48">
        <v>-40.662870446386897</v>
      </c>
      <c r="I11" s="47">
        <v>11887.3763</v>
      </c>
      <c r="J11" s="48">
        <v>23.184454230941999</v>
      </c>
      <c r="K11" s="47">
        <v>19276.530299999999</v>
      </c>
      <c r="L11" s="48">
        <v>22.308289146705398</v>
      </c>
      <c r="M11" s="48">
        <v>-0.38332385989609302</v>
      </c>
      <c r="N11" s="47">
        <v>988396.92740000004</v>
      </c>
      <c r="O11" s="47">
        <v>17812723.840799998</v>
      </c>
      <c r="P11" s="47">
        <v>2539</v>
      </c>
      <c r="Q11" s="47">
        <v>3448</v>
      </c>
      <c r="R11" s="48">
        <v>-26.363109048723899</v>
      </c>
      <c r="S11" s="47">
        <v>20.1941897597479</v>
      </c>
      <c r="T11" s="47">
        <v>20.661246345707699</v>
      </c>
      <c r="U11" s="49">
        <v>-2.3128265680195099</v>
      </c>
    </row>
    <row r="12" spans="1:23" ht="12" thickBot="1">
      <c r="A12" s="71"/>
      <c r="B12" s="60" t="s">
        <v>10</v>
      </c>
      <c r="C12" s="61"/>
      <c r="D12" s="47">
        <v>256718.80129999999</v>
      </c>
      <c r="E12" s="47">
        <v>232104</v>
      </c>
      <c r="F12" s="48">
        <v>110.605074147796</v>
      </c>
      <c r="G12" s="47">
        <v>358721.75040000002</v>
      </c>
      <c r="H12" s="48">
        <v>-28.435116907814901</v>
      </c>
      <c r="I12" s="47">
        <v>-15412.068799999999</v>
      </c>
      <c r="J12" s="48">
        <v>-6.0034826907708903</v>
      </c>
      <c r="K12" s="47">
        <v>39474.028700000003</v>
      </c>
      <c r="L12" s="48">
        <v>11.0040800860231</v>
      </c>
      <c r="M12" s="48">
        <v>-1.39043566890856</v>
      </c>
      <c r="N12" s="47">
        <v>4687804.5257000001</v>
      </c>
      <c r="O12" s="47">
        <v>68033378.931700006</v>
      </c>
      <c r="P12" s="47">
        <v>1840</v>
      </c>
      <c r="Q12" s="47">
        <v>2688</v>
      </c>
      <c r="R12" s="48">
        <v>-31.547619047619001</v>
      </c>
      <c r="S12" s="47">
        <v>139.52108766304301</v>
      </c>
      <c r="T12" s="47">
        <v>126.517494047619</v>
      </c>
      <c r="U12" s="49">
        <v>9.3201635919219097</v>
      </c>
    </row>
    <row r="13" spans="1:23" ht="12" thickBot="1">
      <c r="A13" s="71"/>
      <c r="B13" s="60" t="s">
        <v>11</v>
      </c>
      <c r="C13" s="61"/>
      <c r="D13" s="47">
        <v>343591.6532</v>
      </c>
      <c r="E13" s="47">
        <v>362346</v>
      </c>
      <c r="F13" s="48">
        <v>94.824188262047898</v>
      </c>
      <c r="G13" s="47">
        <v>635603.28469999996</v>
      </c>
      <c r="H13" s="48">
        <v>-45.942435876149901</v>
      </c>
      <c r="I13" s="47">
        <v>75053.688899999994</v>
      </c>
      <c r="J13" s="48">
        <v>21.8438626785594</v>
      </c>
      <c r="K13" s="47">
        <v>113678.33560000001</v>
      </c>
      <c r="L13" s="48">
        <v>17.8851082642934</v>
      </c>
      <c r="M13" s="48">
        <v>-0.33977139528070299</v>
      </c>
      <c r="N13" s="47">
        <v>7683030.2477000002</v>
      </c>
      <c r="O13" s="47">
        <v>104282939.4667</v>
      </c>
      <c r="P13" s="47">
        <v>9541</v>
      </c>
      <c r="Q13" s="47">
        <v>14062</v>
      </c>
      <c r="R13" s="48">
        <v>-32.150476461385303</v>
      </c>
      <c r="S13" s="47">
        <v>36.012121706320102</v>
      </c>
      <c r="T13" s="47">
        <v>37.550626560944401</v>
      </c>
      <c r="U13" s="49">
        <v>-4.2721860910357803</v>
      </c>
    </row>
    <row r="14" spans="1:23" ht="12" thickBot="1">
      <c r="A14" s="71"/>
      <c r="B14" s="60" t="s">
        <v>12</v>
      </c>
      <c r="C14" s="61"/>
      <c r="D14" s="47">
        <v>171549.36009999999</v>
      </c>
      <c r="E14" s="47">
        <v>148468</v>
      </c>
      <c r="F14" s="48">
        <v>115.546353490314</v>
      </c>
      <c r="G14" s="47">
        <v>242597.22229999999</v>
      </c>
      <c r="H14" s="48">
        <v>-29.286346119883</v>
      </c>
      <c r="I14" s="47">
        <v>34095.465799999998</v>
      </c>
      <c r="J14" s="48">
        <v>19.875017767553899</v>
      </c>
      <c r="K14" s="47">
        <v>45634.302799999998</v>
      </c>
      <c r="L14" s="48">
        <v>18.810727660998499</v>
      </c>
      <c r="M14" s="48">
        <v>-0.25285446017595398</v>
      </c>
      <c r="N14" s="47">
        <v>3837622.577</v>
      </c>
      <c r="O14" s="47">
        <v>54169357.498599999</v>
      </c>
      <c r="P14" s="47">
        <v>2588</v>
      </c>
      <c r="Q14" s="47">
        <v>3508</v>
      </c>
      <c r="R14" s="48">
        <v>-26.225769669327299</v>
      </c>
      <c r="S14" s="47">
        <v>66.286460625966001</v>
      </c>
      <c r="T14" s="47">
        <v>73.166172035347799</v>
      </c>
      <c r="U14" s="49">
        <v>-10.3787581120101</v>
      </c>
    </row>
    <row r="15" spans="1:23" ht="12" thickBot="1">
      <c r="A15" s="71"/>
      <c r="B15" s="60" t="s">
        <v>13</v>
      </c>
      <c r="C15" s="61"/>
      <c r="D15" s="47">
        <v>108958.7237</v>
      </c>
      <c r="E15" s="47">
        <v>90013</v>
      </c>
      <c r="F15" s="48">
        <v>121.047763878551</v>
      </c>
      <c r="G15" s="47">
        <v>181906.83379999999</v>
      </c>
      <c r="H15" s="48">
        <v>-40.101907430373899</v>
      </c>
      <c r="I15" s="47">
        <v>22120.670900000001</v>
      </c>
      <c r="J15" s="48">
        <v>20.3018814362268</v>
      </c>
      <c r="K15" s="47">
        <v>37640.760399999999</v>
      </c>
      <c r="L15" s="48">
        <v>20.692328932174501</v>
      </c>
      <c r="M15" s="48">
        <v>-0.41232135948029403</v>
      </c>
      <c r="N15" s="47">
        <v>2757404.8423000001</v>
      </c>
      <c r="O15" s="47">
        <v>34309314.616499998</v>
      </c>
      <c r="P15" s="47">
        <v>3725</v>
      </c>
      <c r="Q15" s="47">
        <v>5760</v>
      </c>
      <c r="R15" s="48">
        <v>-35.3298611111111</v>
      </c>
      <c r="S15" s="47">
        <v>29.2506640805369</v>
      </c>
      <c r="T15" s="47">
        <v>28.741698576388899</v>
      </c>
      <c r="U15" s="49">
        <v>1.74001350104966</v>
      </c>
    </row>
    <row r="16" spans="1:23" ht="12" thickBot="1">
      <c r="A16" s="71"/>
      <c r="B16" s="60" t="s">
        <v>14</v>
      </c>
      <c r="C16" s="61"/>
      <c r="D16" s="47">
        <v>548092.06740000006</v>
      </c>
      <c r="E16" s="47">
        <v>553744</v>
      </c>
      <c r="F16" s="48">
        <v>98.979323911410404</v>
      </c>
      <c r="G16" s="47">
        <v>757589.88439999998</v>
      </c>
      <c r="H16" s="48">
        <v>-27.653196183568301</v>
      </c>
      <c r="I16" s="47">
        <v>19138.9251</v>
      </c>
      <c r="J16" s="48">
        <v>3.4919179164168299</v>
      </c>
      <c r="K16" s="47">
        <v>47677.769</v>
      </c>
      <c r="L16" s="48">
        <v>6.2933481533693003</v>
      </c>
      <c r="M16" s="48">
        <v>-0.59857758654772597</v>
      </c>
      <c r="N16" s="47">
        <v>14145275.605599999</v>
      </c>
      <c r="O16" s="47">
        <v>278097395.97170001</v>
      </c>
      <c r="P16" s="47">
        <v>32958</v>
      </c>
      <c r="Q16" s="47">
        <v>55496</v>
      </c>
      <c r="R16" s="48">
        <v>-40.6119359953871</v>
      </c>
      <c r="S16" s="47">
        <v>16.6300160021846</v>
      </c>
      <c r="T16" s="47">
        <v>15.8249951546057</v>
      </c>
      <c r="U16" s="49">
        <v>4.8407701319897196</v>
      </c>
    </row>
    <row r="17" spans="1:21" ht="12" thickBot="1">
      <c r="A17" s="71"/>
      <c r="B17" s="60" t="s">
        <v>15</v>
      </c>
      <c r="C17" s="61"/>
      <c r="D17" s="47">
        <v>554662.22860000003</v>
      </c>
      <c r="E17" s="47">
        <v>903348</v>
      </c>
      <c r="F17" s="48">
        <v>61.4007258110938</v>
      </c>
      <c r="G17" s="47">
        <v>663767.25139999995</v>
      </c>
      <c r="H17" s="48">
        <v>-16.437241001251401</v>
      </c>
      <c r="I17" s="47">
        <v>37880.370199999998</v>
      </c>
      <c r="J17" s="48">
        <v>6.8294483104811903</v>
      </c>
      <c r="K17" s="47">
        <v>58431.8871</v>
      </c>
      <c r="L17" s="48">
        <v>8.8030686926414408</v>
      </c>
      <c r="M17" s="48">
        <v>-0.35171749399139302</v>
      </c>
      <c r="N17" s="47">
        <v>9544734.2042999994</v>
      </c>
      <c r="O17" s="47">
        <v>258234118.4589</v>
      </c>
      <c r="P17" s="47">
        <v>8641</v>
      </c>
      <c r="Q17" s="47">
        <v>10875</v>
      </c>
      <c r="R17" s="48">
        <v>-20.542528735632199</v>
      </c>
      <c r="S17" s="47">
        <v>64.189587848628605</v>
      </c>
      <c r="T17" s="47">
        <v>55.161500045977</v>
      </c>
      <c r="U17" s="49">
        <v>14.064723119801901</v>
      </c>
    </row>
    <row r="18" spans="1:21" ht="12" thickBot="1">
      <c r="A18" s="71"/>
      <c r="B18" s="60" t="s">
        <v>16</v>
      </c>
      <c r="C18" s="61"/>
      <c r="D18" s="47">
        <v>1247520.0059</v>
      </c>
      <c r="E18" s="47">
        <v>1342717</v>
      </c>
      <c r="F18" s="48">
        <v>92.9101222297774</v>
      </c>
      <c r="G18" s="47">
        <v>2132916.2629</v>
      </c>
      <c r="H18" s="48">
        <v>-41.511065033382003</v>
      </c>
      <c r="I18" s="47">
        <v>196623.4699</v>
      </c>
      <c r="J18" s="48">
        <v>15.7611476345143</v>
      </c>
      <c r="K18" s="47">
        <v>368874.91739999998</v>
      </c>
      <c r="L18" s="48">
        <v>17.294392837460101</v>
      </c>
      <c r="M18" s="48">
        <v>-0.46696438108101102</v>
      </c>
      <c r="N18" s="47">
        <v>29713401.671</v>
      </c>
      <c r="O18" s="47">
        <v>641579264.08200002</v>
      </c>
      <c r="P18" s="47">
        <v>68179</v>
      </c>
      <c r="Q18" s="47">
        <v>113137</v>
      </c>
      <c r="R18" s="48">
        <v>-39.737663187109398</v>
      </c>
      <c r="S18" s="47">
        <v>18.297716392144199</v>
      </c>
      <c r="T18" s="47">
        <v>18.769168181938699</v>
      </c>
      <c r="U18" s="49">
        <v>-2.5765608105987798</v>
      </c>
    </row>
    <row r="19" spans="1:21" ht="12" thickBot="1">
      <c r="A19" s="71"/>
      <c r="B19" s="60" t="s">
        <v>17</v>
      </c>
      <c r="C19" s="61"/>
      <c r="D19" s="47">
        <v>529500.58160000003</v>
      </c>
      <c r="E19" s="47">
        <v>732551</v>
      </c>
      <c r="F19" s="48">
        <v>72.281736234064297</v>
      </c>
      <c r="G19" s="47">
        <v>839918.6531</v>
      </c>
      <c r="H19" s="48">
        <v>-36.958111402133802</v>
      </c>
      <c r="I19" s="47">
        <v>62456.196499999998</v>
      </c>
      <c r="J19" s="48">
        <v>11.7953027192671</v>
      </c>
      <c r="K19" s="47">
        <v>97301.351999999999</v>
      </c>
      <c r="L19" s="48">
        <v>11.584616157871601</v>
      </c>
      <c r="M19" s="48">
        <v>-0.35811584098029797</v>
      </c>
      <c r="N19" s="47">
        <v>12512807.1789</v>
      </c>
      <c r="O19" s="47">
        <v>221617216.49970001</v>
      </c>
      <c r="P19" s="47">
        <v>12845</v>
      </c>
      <c r="Q19" s="47">
        <v>21579</v>
      </c>
      <c r="R19" s="48">
        <v>-40.474535427962401</v>
      </c>
      <c r="S19" s="47">
        <v>41.222310751265098</v>
      </c>
      <c r="T19" s="47">
        <v>35.6266081653459</v>
      </c>
      <c r="U19" s="49">
        <v>13.5744515140928</v>
      </c>
    </row>
    <row r="20" spans="1:21" ht="12" thickBot="1">
      <c r="A20" s="71"/>
      <c r="B20" s="60" t="s">
        <v>18</v>
      </c>
      <c r="C20" s="61"/>
      <c r="D20" s="47">
        <v>1052702.1961000001</v>
      </c>
      <c r="E20" s="47">
        <v>1126902</v>
      </c>
      <c r="F20" s="48">
        <v>93.415593911449307</v>
      </c>
      <c r="G20" s="47">
        <v>1212779.4754999999</v>
      </c>
      <c r="H20" s="48">
        <v>-13.1992074926898</v>
      </c>
      <c r="I20" s="47">
        <v>33912.3658</v>
      </c>
      <c r="J20" s="48">
        <v>3.2214586352756598</v>
      </c>
      <c r="K20" s="47">
        <v>63063.7068</v>
      </c>
      <c r="L20" s="48">
        <v>5.19993189808892</v>
      </c>
      <c r="M20" s="48">
        <v>-0.46225226012245801</v>
      </c>
      <c r="N20" s="47">
        <v>21814365.967300002</v>
      </c>
      <c r="O20" s="47">
        <v>339023045.84060001</v>
      </c>
      <c r="P20" s="47">
        <v>36516</v>
      </c>
      <c r="Q20" s="47">
        <v>46522</v>
      </c>
      <c r="R20" s="48">
        <v>-21.508103692876499</v>
      </c>
      <c r="S20" s="47">
        <v>28.828518898565001</v>
      </c>
      <c r="T20" s="47">
        <v>26.662547005717698</v>
      </c>
      <c r="U20" s="49">
        <v>7.5132957765482304</v>
      </c>
    </row>
    <row r="21" spans="1:21" ht="12" thickBot="1">
      <c r="A21" s="71"/>
      <c r="B21" s="60" t="s">
        <v>19</v>
      </c>
      <c r="C21" s="61"/>
      <c r="D21" s="47">
        <v>314215.72960000002</v>
      </c>
      <c r="E21" s="47">
        <v>344970</v>
      </c>
      <c r="F21" s="48">
        <v>91.084943502333502</v>
      </c>
      <c r="G21" s="47">
        <v>466907.35110000003</v>
      </c>
      <c r="H21" s="48">
        <v>-32.702766649586799</v>
      </c>
      <c r="I21" s="47">
        <v>39054.681600000004</v>
      </c>
      <c r="J21" s="48">
        <v>12.4292573289431</v>
      </c>
      <c r="K21" s="47">
        <v>64139.768900000003</v>
      </c>
      <c r="L21" s="48">
        <v>13.7371512247326</v>
      </c>
      <c r="M21" s="48">
        <v>-0.39110036924376901</v>
      </c>
      <c r="N21" s="47">
        <v>6743172.5584000004</v>
      </c>
      <c r="O21" s="47">
        <v>127620865.5315</v>
      </c>
      <c r="P21" s="47">
        <v>29637</v>
      </c>
      <c r="Q21" s="47">
        <v>41050</v>
      </c>
      <c r="R21" s="48">
        <v>-27.802679658952499</v>
      </c>
      <c r="S21" s="47">
        <v>10.6021435907818</v>
      </c>
      <c r="T21" s="47">
        <v>10.6479704019488</v>
      </c>
      <c r="U21" s="49">
        <v>-0.43224099706492197</v>
      </c>
    </row>
    <row r="22" spans="1:21" ht="12" thickBot="1">
      <c r="A22" s="71"/>
      <c r="B22" s="60" t="s">
        <v>20</v>
      </c>
      <c r="C22" s="61"/>
      <c r="D22" s="47">
        <v>811244.89839999995</v>
      </c>
      <c r="E22" s="47">
        <v>1053231</v>
      </c>
      <c r="F22" s="48">
        <v>77.024403801255403</v>
      </c>
      <c r="G22" s="47">
        <v>1015632.9128</v>
      </c>
      <c r="H22" s="48">
        <v>-20.124201551968401</v>
      </c>
      <c r="I22" s="47">
        <v>109090.5779</v>
      </c>
      <c r="J22" s="48">
        <v>13.447305260736499</v>
      </c>
      <c r="K22" s="47">
        <v>151263.8768</v>
      </c>
      <c r="L22" s="48">
        <v>14.893557986712</v>
      </c>
      <c r="M22" s="48">
        <v>-0.27880614851463298</v>
      </c>
      <c r="N22" s="47">
        <v>18564547.482299998</v>
      </c>
      <c r="O22" s="47">
        <v>364264664.0747</v>
      </c>
      <c r="P22" s="47">
        <v>52269</v>
      </c>
      <c r="Q22" s="47">
        <v>80322</v>
      </c>
      <c r="R22" s="48">
        <v>-34.925674161499998</v>
      </c>
      <c r="S22" s="47">
        <v>15.520574305994</v>
      </c>
      <c r="T22" s="47">
        <v>15.4522228156669</v>
      </c>
      <c r="U22" s="49">
        <v>0.44039279075294602</v>
      </c>
    </row>
    <row r="23" spans="1:21" ht="12" thickBot="1">
      <c r="A23" s="71"/>
      <c r="B23" s="60" t="s">
        <v>21</v>
      </c>
      <c r="C23" s="61"/>
      <c r="D23" s="47">
        <v>2193440.9029000001</v>
      </c>
      <c r="E23" s="47">
        <v>2269832</v>
      </c>
      <c r="F23" s="48">
        <v>96.634504355388401</v>
      </c>
      <c r="G23" s="47">
        <v>3112893.0885999999</v>
      </c>
      <c r="H23" s="48">
        <v>-29.5369021527661</v>
      </c>
      <c r="I23" s="47">
        <v>175954.83119999999</v>
      </c>
      <c r="J23" s="48">
        <v>8.0218633183764396</v>
      </c>
      <c r="K23" s="47">
        <v>336381.87459999998</v>
      </c>
      <c r="L23" s="48">
        <v>10.8060850477613</v>
      </c>
      <c r="M23" s="48">
        <v>-0.476919404741316</v>
      </c>
      <c r="N23" s="47">
        <v>47360220.794</v>
      </c>
      <c r="O23" s="47">
        <v>815476286.57650006</v>
      </c>
      <c r="P23" s="47">
        <v>75571</v>
      </c>
      <c r="Q23" s="47">
        <v>108781</v>
      </c>
      <c r="R23" s="48">
        <v>-30.529228449821201</v>
      </c>
      <c r="S23" s="47">
        <v>29.024902448029</v>
      </c>
      <c r="T23" s="47">
        <v>28.371671301973699</v>
      </c>
      <c r="U23" s="49">
        <v>2.25058860137419</v>
      </c>
    </row>
    <row r="24" spans="1:21" ht="12" thickBot="1">
      <c r="A24" s="71"/>
      <c r="B24" s="60" t="s">
        <v>22</v>
      </c>
      <c r="C24" s="61"/>
      <c r="D24" s="47">
        <v>245301.321</v>
      </c>
      <c r="E24" s="47">
        <v>251975</v>
      </c>
      <c r="F24" s="48">
        <v>97.351451929754901</v>
      </c>
      <c r="G24" s="47">
        <v>377576.1949</v>
      </c>
      <c r="H24" s="48">
        <v>-35.032630681347001</v>
      </c>
      <c r="I24" s="47">
        <v>37158.118499999997</v>
      </c>
      <c r="J24" s="48">
        <v>15.1479487955958</v>
      </c>
      <c r="K24" s="47">
        <v>51868.947099999998</v>
      </c>
      <c r="L24" s="48">
        <v>13.737345680316899</v>
      </c>
      <c r="M24" s="48">
        <v>-0.28361533099252001</v>
      </c>
      <c r="N24" s="47">
        <v>5439648.1968999999</v>
      </c>
      <c r="O24" s="47">
        <v>99042862.292199999</v>
      </c>
      <c r="P24" s="47">
        <v>27921</v>
      </c>
      <c r="Q24" s="47">
        <v>39195</v>
      </c>
      <c r="R24" s="48">
        <v>-28.7638729429774</v>
      </c>
      <c r="S24" s="47">
        <v>8.7855492639948398</v>
      </c>
      <c r="T24" s="47">
        <v>8.8836354713611403</v>
      </c>
      <c r="U24" s="49">
        <v>-1.11644934675035</v>
      </c>
    </row>
    <row r="25" spans="1:21" ht="12" thickBot="1">
      <c r="A25" s="71"/>
      <c r="B25" s="60" t="s">
        <v>23</v>
      </c>
      <c r="C25" s="61"/>
      <c r="D25" s="47">
        <v>221780.7604</v>
      </c>
      <c r="E25" s="47">
        <v>239434</v>
      </c>
      <c r="F25" s="48">
        <v>92.627095734106305</v>
      </c>
      <c r="G25" s="47">
        <v>449227.14769999997</v>
      </c>
      <c r="H25" s="48">
        <v>-50.630597118741299</v>
      </c>
      <c r="I25" s="47">
        <v>20849.552199999998</v>
      </c>
      <c r="J25" s="48">
        <v>9.4009742605247197</v>
      </c>
      <c r="K25" s="47">
        <v>39981.973400000003</v>
      </c>
      <c r="L25" s="48">
        <v>8.9001685683298302</v>
      </c>
      <c r="M25" s="48">
        <v>-0.47852618500316502</v>
      </c>
      <c r="N25" s="47">
        <v>5195105.6749</v>
      </c>
      <c r="O25" s="47">
        <v>83699885.491899997</v>
      </c>
      <c r="P25" s="47">
        <v>15411</v>
      </c>
      <c r="Q25" s="47">
        <v>21856</v>
      </c>
      <c r="R25" s="48">
        <v>-29.488469985358702</v>
      </c>
      <c r="S25" s="47">
        <v>14.391068743105601</v>
      </c>
      <c r="T25" s="47">
        <v>14.8265364476574</v>
      </c>
      <c r="U25" s="49">
        <v>-3.02595805999777</v>
      </c>
    </row>
    <row r="26" spans="1:21" ht="12" thickBot="1">
      <c r="A26" s="71"/>
      <c r="B26" s="60" t="s">
        <v>24</v>
      </c>
      <c r="C26" s="61"/>
      <c r="D26" s="47">
        <v>419943.23249999998</v>
      </c>
      <c r="E26" s="47">
        <v>567932</v>
      </c>
      <c r="F26" s="48">
        <v>73.942519967179194</v>
      </c>
      <c r="G26" s="47">
        <v>620506.69739999995</v>
      </c>
      <c r="H26" s="48">
        <v>-32.322530238655901</v>
      </c>
      <c r="I26" s="47">
        <v>89680.522200000007</v>
      </c>
      <c r="J26" s="48">
        <v>21.355391695709699</v>
      </c>
      <c r="K26" s="47">
        <v>125135.44289999999</v>
      </c>
      <c r="L26" s="48">
        <v>20.166654675015302</v>
      </c>
      <c r="M26" s="48">
        <v>-0.283332362745008</v>
      </c>
      <c r="N26" s="47">
        <v>8960098.9440000001</v>
      </c>
      <c r="O26" s="47">
        <v>177007019.0122</v>
      </c>
      <c r="P26" s="47">
        <v>37053</v>
      </c>
      <c r="Q26" s="47">
        <v>47578</v>
      </c>
      <c r="R26" s="48">
        <v>-22.121568792299001</v>
      </c>
      <c r="S26" s="47">
        <v>11.333582503441001</v>
      </c>
      <c r="T26" s="47">
        <v>11.4544638025978</v>
      </c>
      <c r="U26" s="49">
        <v>-1.0665762491261499</v>
      </c>
    </row>
    <row r="27" spans="1:21" ht="12" thickBot="1">
      <c r="A27" s="71"/>
      <c r="B27" s="60" t="s">
        <v>25</v>
      </c>
      <c r="C27" s="61"/>
      <c r="D27" s="47">
        <v>214335.45329999999</v>
      </c>
      <c r="E27" s="47">
        <v>254290</v>
      </c>
      <c r="F27" s="48">
        <v>84.287802626922002</v>
      </c>
      <c r="G27" s="47">
        <v>352425.5441</v>
      </c>
      <c r="H27" s="48">
        <v>-39.182770123160303</v>
      </c>
      <c r="I27" s="47">
        <v>63545.766199999998</v>
      </c>
      <c r="J27" s="48">
        <v>29.647809180246298</v>
      </c>
      <c r="K27" s="47">
        <v>103009.0344</v>
      </c>
      <c r="L27" s="48">
        <v>29.228594840665501</v>
      </c>
      <c r="M27" s="48">
        <v>-0.38310492307653399</v>
      </c>
      <c r="N27" s="47">
        <v>4627849.7904000003</v>
      </c>
      <c r="O27" s="47">
        <v>83224993.044699997</v>
      </c>
      <c r="P27" s="47">
        <v>32487</v>
      </c>
      <c r="Q27" s="47">
        <v>46094</v>
      </c>
      <c r="R27" s="48">
        <v>-29.520111077363701</v>
      </c>
      <c r="S27" s="47">
        <v>6.5975760550373996</v>
      </c>
      <c r="T27" s="47">
        <v>6.7331837267323298</v>
      </c>
      <c r="U27" s="49">
        <v>-2.0554165736579799</v>
      </c>
    </row>
    <row r="28" spans="1:21" ht="12" thickBot="1">
      <c r="A28" s="71"/>
      <c r="B28" s="60" t="s">
        <v>26</v>
      </c>
      <c r="C28" s="61"/>
      <c r="D28" s="47">
        <v>875326.65740000003</v>
      </c>
      <c r="E28" s="47">
        <v>914139</v>
      </c>
      <c r="F28" s="48">
        <v>95.754218712909093</v>
      </c>
      <c r="G28" s="47">
        <v>1340567.2825</v>
      </c>
      <c r="H28" s="48">
        <v>-34.704757543566302</v>
      </c>
      <c r="I28" s="47">
        <v>44674.014000000003</v>
      </c>
      <c r="J28" s="48">
        <v>5.1036962741082403</v>
      </c>
      <c r="K28" s="47">
        <v>100319.3757</v>
      </c>
      <c r="L28" s="48">
        <v>7.4833525336316002</v>
      </c>
      <c r="M28" s="48">
        <v>-0.55468209716939099</v>
      </c>
      <c r="N28" s="47">
        <v>18179868.633900002</v>
      </c>
      <c r="O28" s="47">
        <v>290480493.59689999</v>
      </c>
      <c r="P28" s="47">
        <v>43459</v>
      </c>
      <c r="Q28" s="47">
        <v>52684</v>
      </c>
      <c r="R28" s="48">
        <v>-17.510059980259701</v>
      </c>
      <c r="S28" s="47">
        <v>20.141435776248901</v>
      </c>
      <c r="T28" s="47">
        <v>21.716630477944001</v>
      </c>
      <c r="U28" s="49">
        <v>-7.8206674002485403</v>
      </c>
    </row>
    <row r="29" spans="1:21" ht="12" thickBot="1">
      <c r="A29" s="71"/>
      <c r="B29" s="60" t="s">
        <v>27</v>
      </c>
      <c r="C29" s="61"/>
      <c r="D29" s="47">
        <v>510247.49359999999</v>
      </c>
      <c r="E29" s="47">
        <v>647911</v>
      </c>
      <c r="F29" s="48">
        <v>78.752713505404301</v>
      </c>
      <c r="G29" s="47">
        <v>648297.22089999996</v>
      </c>
      <c r="H29" s="48">
        <v>-21.294203160141901</v>
      </c>
      <c r="I29" s="47">
        <v>77444.790800000002</v>
      </c>
      <c r="J29" s="48">
        <v>15.177887548960999</v>
      </c>
      <c r="K29" s="47">
        <v>121109.6106</v>
      </c>
      <c r="L29" s="48">
        <v>18.681186143582298</v>
      </c>
      <c r="M29" s="48">
        <v>-0.36053967627900202</v>
      </c>
      <c r="N29" s="47">
        <v>10533062.6697</v>
      </c>
      <c r="O29" s="47">
        <v>203127709.53060001</v>
      </c>
      <c r="P29" s="47">
        <v>80244</v>
      </c>
      <c r="Q29" s="47">
        <v>91515</v>
      </c>
      <c r="R29" s="48">
        <v>-12.316013768234701</v>
      </c>
      <c r="S29" s="47">
        <v>6.3586996361098702</v>
      </c>
      <c r="T29" s="47">
        <v>6.7382129476042198</v>
      </c>
      <c r="U29" s="49">
        <v>-5.9684107319548101</v>
      </c>
    </row>
    <row r="30" spans="1:21" ht="12" thickBot="1">
      <c r="A30" s="71"/>
      <c r="B30" s="60" t="s">
        <v>28</v>
      </c>
      <c r="C30" s="61"/>
      <c r="D30" s="47">
        <v>686829.4094</v>
      </c>
      <c r="E30" s="47">
        <v>934370</v>
      </c>
      <c r="F30" s="48">
        <v>73.507219773751302</v>
      </c>
      <c r="G30" s="47">
        <v>1074527.3243</v>
      </c>
      <c r="H30" s="48">
        <v>-36.080786977898903</v>
      </c>
      <c r="I30" s="47">
        <v>102551.4589</v>
      </c>
      <c r="J30" s="48">
        <v>14.9311397410293</v>
      </c>
      <c r="K30" s="47">
        <v>192902.21859999999</v>
      </c>
      <c r="L30" s="48">
        <v>17.952286018009499</v>
      </c>
      <c r="M30" s="48">
        <v>-0.46837594899491702</v>
      </c>
      <c r="N30" s="47">
        <v>15911038.649900001</v>
      </c>
      <c r="O30" s="47">
        <v>367525839.34460002</v>
      </c>
      <c r="P30" s="47">
        <v>55829</v>
      </c>
      <c r="Q30" s="47">
        <v>77461</v>
      </c>
      <c r="R30" s="48">
        <v>-27.9263113050438</v>
      </c>
      <c r="S30" s="47">
        <v>12.3023770692651</v>
      </c>
      <c r="T30" s="47">
        <v>12.677537107705801</v>
      </c>
      <c r="U30" s="49">
        <v>-3.0494922755862901</v>
      </c>
    </row>
    <row r="31" spans="1:21" ht="12" thickBot="1">
      <c r="A31" s="71"/>
      <c r="B31" s="60" t="s">
        <v>29</v>
      </c>
      <c r="C31" s="61"/>
      <c r="D31" s="47">
        <v>601544.78480000002</v>
      </c>
      <c r="E31" s="47">
        <v>869024</v>
      </c>
      <c r="F31" s="48">
        <v>69.2207332363663</v>
      </c>
      <c r="G31" s="47">
        <v>1275308.6732999999</v>
      </c>
      <c r="H31" s="48">
        <v>-52.8314362323407</v>
      </c>
      <c r="I31" s="47">
        <v>36557.690699999999</v>
      </c>
      <c r="J31" s="48">
        <v>6.0773015781617303</v>
      </c>
      <c r="K31" s="47">
        <v>44057.7</v>
      </c>
      <c r="L31" s="48">
        <v>3.4546695182426599</v>
      </c>
      <c r="M31" s="48">
        <v>-0.17023152139126699</v>
      </c>
      <c r="N31" s="47">
        <v>22799479.289000001</v>
      </c>
      <c r="O31" s="47">
        <v>312866031.68959999</v>
      </c>
      <c r="P31" s="47">
        <v>25675</v>
      </c>
      <c r="Q31" s="47">
        <v>33192</v>
      </c>
      <c r="R31" s="48">
        <v>-22.6470233791275</v>
      </c>
      <c r="S31" s="47">
        <v>23.4292029133398</v>
      </c>
      <c r="T31" s="47">
        <v>24.406532414437201</v>
      </c>
      <c r="U31" s="49">
        <v>-4.1714159235905202</v>
      </c>
    </row>
    <row r="32" spans="1:21" ht="12" thickBot="1">
      <c r="A32" s="71"/>
      <c r="B32" s="60" t="s">
        <v>30</v>
      </c>
      <c r="C32" s="61"/>
      <c r="D32" s="47">
        <v>116382.2343</v>
      </c>
      <c r="E32" s="47">
        <v>134844</v>
      </c>
      <c r="F32" s="48">
        <v>86.308797054373898</v>
      </c>
      <c r="G32" s="47">
        <v>162046.1882</v>
      </c>
      <c r="H32" s="48">
        <v>-28.179591514760499</v>
      </c>
      <c r="I32" s="47">
        <v>16876.006099999999</v>
      </c>
      <c r="J32" s="48">
        <v>14.500500185018399</v>
      </c>
      <c r="K32" s="47">
        <v>41427.207399999999</v>
      </c>
      <c r="L32" s="48">
        <v>25.5650613323097</v>
      </c>
      <c r="M32" s="48">
        <v>-0.59263471618895602</v>
      </c>
      <c r="N32" s="47">
        <v>2440537.8736</v>
      </c>
      <c r="O32" s="47">
        <v>45817903.696699999</v>
      </c>
      <c r="P32" s="47">
        <v>25321</v>
      </c>
      <c r="Q32" s="47">
        <v>36728</v>
      </c>
      <c r="R32" s="48">
        <v>-31.0580483554781</v>
      </c>
      <c r="S32" s="47">
        <v>4.59627322380633</v>
      </c>
      <c r="T32" s="47">
        <v>4.6813631997386196</v>
      </c>
      <c r="U32" s="49">
        <v>-1.85128193623412</v>
      </c>
    </row>
    <row r="33" spans="1:21" ht="12" thickBot="1">
      <c r="A33" s="71"/>
      <c r="B33" s="60" t="s">
        <v>31</v>
      </c>
      <c r="C33" s="61"/>
      <c r="D33" s="47">
        <v>57.768300000000004</v>
      </c>
      <c r="E33" s="50"/>
      <c r="F33" s="50"/>
      <c r="G33" s="47">
        <v>172.97200000000001</v>
      </c>
      <c r="H33" s="48">
        <v>-66.602513701639595</v>
      </c>
      <c r="I33" s="47">
        <v>11.661300000000001</v>
      </c>
      <c r="J33" s="48">
        <v>20.186330565379301</v>
      </c>
      <c r="K33" s="47">
        <v>21.491499999999998</v>
      </c>
      <c r="L33" s="48">
        <v>12.4248433272437</v>
      </c>
      <c r="M33" s="48">
        <v>-0.45739943698671598</v>
      </c>
      <c r="N33" s="47">
        <v>620.77940000000001</v>
      </c>
      <c r="O33" s="47">
        <v>29914.003799999999</v>
      </c>
      <c r="P33" s="47">
        <v>12</v>
      </c>
      <c r="Q33" s="47">
        <v>12</v>
      </c>
      <c r="R33" s="48">
        <v>0</v>
      </c>
      <c r="S33" s="47">
        <v>4.814025</v>
      </c>
      <c r="T33" s="47">
        <v>5.32053333333333</v>
      </c>
      <c r="U33" s="49">
        <v>-10.521514394572799</v>
      </c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179449.5686</v>
      </c>
      <c r="E35" s="47">
        <v>196248</v>
      </c>
      <c r="F35" s="48">
        <v>91.440202498879003</v>
      </c>
      <c r="G35" s="47">
        <v>269629.49400000001</v>
      </c>
      <c r="H35" s="48">
        <v>-33.445868277303497</v>
      </c>
      <c r="I35" s="47">
        <v>19377.083600000002</v>
      </c>
      <c r="J35" s="48">
        <v>10.7980664156358</v>
      </c>
      <c r="K35" s="47">
        <v>44709.002999999997</v>
      </c>
      <c r="L35" s="48">
        <v>16.581644068953398</v>
      </c>
      <c r="M35" s="48">
        <v>-0.56659548860886</v>
      </c>
      <c r="N35" s="47">
        <v>3787025.5413000002</v>
      </c>
      <c r="O35" s="47">
        <v>49976787.588200003</v>
      </c>
      <c r="P35" s="47">
        <v>12542</v>
      </c>
      <c r="Q35" s="47">
        <v>16963</v>
      </c>
      <c r="R35" s="48">
        <v>-26.062606850203402</v>
      </c>
      <c r="S35" s="47">
        <v>14.3078909743263</v>
      </c>
      <c r="T35" s="47">
        <v>14.8485469197666</v>
      </c>
      <c r="U35" s="49">
        <v>-3.7787256445441799</v>
      </c>
    </row>
    <row r="36" spans="1:21" ht="12" thickBot="1">
      <c r="A36" s="71"/>
      <c r="B36" s="60" t="s">
        <v>37</v>
      </c>
      <c r="C36" s="61"/>
      <c r="D36" s="50"/>
      <c r="E36" s="47">
        <v>504158</v>
      </c>
      <c r="F36" s="50"/>
      <c r="G36" s="47">
        <v>78098.850000000006</v>
      </c>
      <c r="H36" s="50"/>
      <c r="I36" s="50"/>
      <c r="J36" s="50"/>
      <c r="K36" s="47">
        <v>3216.9231</v>
      </c>
      <c r="L36" s="48">
        <v>4.1190402931669299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165773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182257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258864.96599999999</v>
      </c>
      <c r="E39" s="47">
        <v>229512</v>
      </c>
      <c r="F39" s="48">
        <v>112.78929467740301</v>
      </c>
      <c r="G39" s="47">
        <v>496872.03</v>
      </c>
      <c r="H39" s="48">
        <v>-47.901079076638702</v>
      </c>
      <c r="I39" s="47">
        <v>-4407.9874</v>
      </c>
      <c r="J39" s="48">
        <v>-1.7028134274454101</v>
      </c>
      <c r="K39" s="47">
        <v>29538.590499999998</v>
      </c>
      <c r="L39" s="48">
        <v>5.9449090946012797</v>
      </c>
      <c r="M39" s="48">
        <v>-1.1492280885914301</v>
      </c>
      <c r="N39" s="47">
        <v>5019887.0845999997</v>
      </c>
      <c r="O39" s="47">
        <v>117742185.1582</v>
      </c>
      <c r="P39" s="47">
        <v>387</v>
      </c>
      <c r="Q39" s="47">
        <v>543</v>
      </c>
      <c r="R39" s="48">
        <v>-28.729281767955801</v>
      </c>
      <c r="S39" s="47">
        <v>668.90172093023295</v>
      </c>
      <c r="T39" s="47">
        <v>607.38415911602203</v>
      </c>
      <c r="U39" s="49">
        <v>9.1968012473729193</v>
      </c>
    </row>
    <row r="40" spans="1:21" ht="12" thickBot="1">
      <c r="A40" s="71"/>
      <c r="B40" s="60" t="s">
        <v>34</v>
      </c>
      <c r="C40" s="61"/>
      <c r="D40" s="47">
        <v>401029.20909999998</v>
      </c>
      <c r="E40" s="47">
        <v>555543</v>
      </c>
      <c r="F40" s="48">
        <v>72.186889061692796</v>
      </c>
      <c r="G40" s="47">
        <v>640517.23329999996</v>
      </c>
      <c r="H40" s="48">
        <v>-37.389786214827801</v>
      </c>
      <c r="I40" s="47">
        <v>27857.644700000001</v>
      </c>
      <c r="J40" s="48">
        <v>6.9465375757837799</v>
      </c>
      <c r="K40" s="47">
        <v>56095.236299999997</v>
      </c>
      <c r="L40" s="48">
        <v>8.7578028167942499</v>
      </c>
      <c r="M40" s="48">
        <v>-0.50338662358037001</v>
      </c>
      <c r="N40" s="47">
        <v>8972369.5702999998</v>
      </c>
      <c r="O40" s="47">
        <v>160399976.51930001</v>
      </c>
      <c r="P40" s="47">
        <v>2165</v>
      </c>
      <c r="Q40" s="47">
        <v>2832</v>
      </c>
      <c r="R40" s="48">
        <v>-23.552259887005601</v>
      </c>
      <c r="S40" s="47">
        <v>185.23289103926101</v>
      </c>
      <c r="T40" s="47">
        <v>202.71847648305101</v>
      </c>
      <c r="U40" s="49">
        <v>-9.4397843415852698</v>
      </c>
    </row>
    <row r="41" spans="1:21" ht="12" thickBot="1">
      <c r="A41" s="71"/>
      <c r="B41" s="60" t="s">
        <v>40</v>
      </c>
      <c r="C41" s="61"/>
      <c r="D41" s="50"/>
      <c r="E41" s="47">
        <v>207384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63917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50417.601699999999</v>
      </c>
      <c r="E43" s="53"/>
      <c r="F43" s="53"/>
      <c r="G43" s="52">
        <v>49807.12</v>
      </c>
      <c r="H43" s="54">
        <v>1.22569162802428</v>
      </c>
      <c r="I43" s="52">
        <v>3328.2240999999999</v>
      </c>
      <c r="J43" s="54">
        <v>6.6013138026753904</v>
      </c>
      <c r="K43" s="52">
        <v>4491.0868</v>
      </c>
      <c r="L43" s="54">
        <v>9.0169574149238105</v>
      </c>
      <c r="M43" s="54">
        <v>-0.25892679250821898</v>
      </c>
      <c r="N43" s="52">
        <v>498309.64860000001</v>
      </c>
      <c r="O43" s="52">
        <v>15623750.3485</v>
      </c>
      <c r="P43" s="52">
        <v>36</v>
      </c>
      <c r="Q43" s="52">
        <v>55</v>
      </c>
      <c r="R43" s="54">
        <v>-34.545454545454596</v>
      </c>
      <c r="S43" s="52">
        <v>1400.48893611111</v>
      </c>
      <c r="T43" s="52">
        <v>602.55042000000003</v>
      </c>
      <c r="U43" s="55">
        <v>56.975710092136303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19:C19"/>
    <mergeCell ref="B20:C20"/>
    <mergeCell ref="B21:C21"/>
    <mergeCell ref="B22:C22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42963</v>
      </c>
      <c r="D2" s="32">
        <v>524254.35510256398</v>
      </c>
      <c r="E2" s="32">
        <v>428563.01236068399</v>
      </c>
      <c r="F2" s="32">
        <v>95691.342741880304</v>
      </c>
      <c r="G2" s="32">
        <v>428563.01236068399</v>
      </c>
      <c r="H2" s="32">
        <v>0.182528465067609</v>
      </c>
    </row>
    <row r="3" spans="1:8" ht="14.25">
      <c r="A3" s="32">
        <v>2</v>
      </c>
      <c r="B3" s="33">
        <v>13</v>
      </c>
      <c r="C3" s="32">
        <v>7988.8280000000004</v>
      </c>
      <c r="D3" s="32">
        <v>63026.416878390402</v>
      </c>
      <c r="E3" s="32">
        <v>49608.211591233601</v>
      </c>
      <c r="F3" s="32">
        <v>13418.205287156799</v>
      </c>
      <c r="G3" s="32">
        <v>49608.211591233601</v>
      </c>
      <c r="H3" s="32">
        <v>0.21289811402490499</v>
      </c>
    </row>
    <row r="4" spans="1:8" ht="14.25">
      <c r="A4" s="32">
        <v>3</v>
      </c>
      <c r="B4" s="33">
        <v>14</v>
      </c>
      <c r="C4" s="32">
        <v>103074</v>
      </c>
      <c r="D4" s="32">
        <v>87732.9812025641</v>
      </c>
      <c r="E4" s="32">
        <v>63772.698791452996</v>
      </c>
      <c r="F4" s="32">
        <v>23960.2824111111</v>
      </c>
      <c r="G4" s="32">
        <v>63772.698791452996</v>
      </c>
      <c r="H4" s="32">
        <v>0.27310461906896699</v>
      </c>
    </row>
    <row r="5" spans="1:8" ht="14.25">
      <c r="A5" s="32">
        <v>4</v>
      </c>
      <c r="B5" s="33">
        <v>15</v>
      </c>
      <c r="C5" s="32">
        <v>3200</v>
      </c>
      <c r="D5" s="32">
        <v>51273.066952991503</v>
      </c>
      <c r="E5" s="32">
        <v>39385.671604273499</v>
      </c>
      <c r="F5" s="32">
        <v>11887.395348717901</v>
      </c>
      <c r="G5" s="32">
        <v>39385.671604273499</v>
      </c>
      <c r="H5" s="32">
        <v>0.231844827219262</v>
      </c>
    </row>
    <row r="6" spans="1:8" ht="14.25">
      <c r="A6" s="32">
        <v>5</v>
      </c>
      <c r="B6" s="33">
        <v>16</v>
      </c>
      <c r="C6" s="32">
        <v>2643</v>
      </c>
      <c r="D6" s="32">
        <v>256718.795676068</v>
      </c>
      <c r="E6" s="32">
        <v>272130.86885812</v>
      </c>
      <c r="F6" s="32">
        <v>-15412.073182051299</v>
      </c>
      <c r="G6" s="32">
        <v>272130.86885812</v>
      </c>
      <c r="H6" s="32">
        <v>-6.0034845292350397E-2</v>
      </c>
    </row>
    <row r="7" spans="1:8" ht="14.25">
      <c r="A7" s="32">
        <v>6</v>
      </c>
      <c r="B7" s="33">
        <v>17</v>
      </c>
      <c r="C7" s="32">
        <v>15265</v>
      </c>
      <c r="D7" s="32">
        <v>343591.78395982902</v>
      </c>
      <c r="E7" s="32">
        <v>268537.964197436</v>
      </c>
      <c r="F7" s="32">
        <v>75053.819762393206</v>
      </c>
      <c r="G7" s="32">
        <v>268537.964197436</v>
      </c>
      <c r="H7" s="32">
        <v>0.21843892452087299</v>
      </c>
    </row>
    <row r="8" spans="1:8" ht="14.25">
      <c r="A8" s="32">
        <v>7</v>
      </c>
      <c r="B8" s="33">
        <v>18</v>
      </c>
      <c r="C8" s="32">
        <v>35234</v>
      </c>
      <c r="D8" s="32">
        <v>171549.34670256401</v>
      </c>
      <c r="E8" s="32">
        <v>137453.895079487</v>
      </c>
      <c r="F8" s="32">
        <v>34095.4516230769</v>
      </c>
      <c r="G8" s="32">
        <v>137453.895079487</v>
      </c>
      <c r="H8" s="32">
        <v>0.198750110556774</v>
      </c>
    </row>
    <row r="9" spans="1:8" ht="14.25">
      <c r="A9" s="32">
        <v>8</v>
      </c>
      <c r="B9" s="33">
        <v>19</v>
      </c>
      <c r="C9" s="32">
        <v>15052</v>
      </c>
      <c r="D9" s="32">
        <v>108958.791099145</v>
      </c>
      <c r="E9" s="32">
        <v>86838.051175213695</v>
      </c>
      <c r="F9" s="32">
        <v>22120.7399239316</v>
      </c>
      <c r="G9" s="32">
        <v>86838.051175213695</v>
      </c>
      <c r="H9" s="32">
        <v>0.203019322266555</v>
      </c>
    </row>
    <row r="10" spans="1:8" ht="14.25">
      <c r="A10" s="32">
        <v>9</v>
      </c>
      <c r="B10" s="33">
        <v>21</v>
      </c>
      <c r="C10" s="32">
        <v>134229</v>
      </c>
      <c r="D10" s="32">
        <v>548091.91940000001</v>
      </c>
      <c r="E10" s="32">
        <v>528953.14229999995</v>
      </c>
      <c r="F10" s="32">
        <v>19138.777099999999</v>
      </c>
      <c r="G10" s="32">
        <v>528953.14229999995</v>
      </c>
      <c r="H10" s="32">
        <v>3.4918918565614597E-2</v>
      </c>
    </row>
    <row r="11" spans="1:8" ht="14.25">
      <c r="A11" s="32">
        <v>10</v>
      </c>
      <c r="B11" s="33">
        <v>22</v>
      </c>
      <c r="C11" s="32">
        <v>36892</v>
      </c>
      <c r="D11" s="32">
        <v>554662.27222136804</v>
      </c>
      <c r="E11" s="32">
        <v>516781.85883675201</v>
      </c>
      <c r="F11" s="32">
        <v>37880.4133846154</v>
      </c>
      <c r="G11" s="32">
        <v>516781.85883675201</v>
      </c>
      <c r="H11" s="32">
        <v>6.8294555591293604E-2</v>
      </c>
    </row>
    <row r="12" spans="1:8" ht="14.25">
      <c r="A12" s="32">
        <v>11</v>
      </c>
      <c r="B12" s="33">
        <v>23</v>
      </c>
      <c r="C12" s="32">
        <v>144907.65299999999</v>
      </c>
      <c r="D12" s="32">
        <v>1247519.98569316</v>
      </c>
      <c r="E12" s="32">
        <v>1050896.5244752101</v>
      </c>
      <c r="F12" s="32">
        <v>196623.46121794899</v>
      </c>
      <c r="G12" s="32">
        <v>1050896.5244752101</v>
      </c>
      <c r="H12" s="32">
        <v>0.15761147193862299</v>
      </c>
    </row>
    <row r="13" spans="1:8" ht="14.25">
      <c r="A13" s="32">
        <v>12</v>
      </c>
      <c r="B13" s="33">
        <v>24</v>
      </c>
      <c r="C13" s="32">
        <v>21192.198</v>
      </c>
      <c r="D13" s="32">
        <v>529500.59566923103</v>
      </c>
      <c r="E13" s="32">
        <v>467044.38565470098</v>
      </c>
      <c r="F13" s="32">
        <v>62456.210014529897</v>
      </c>
      <c r="G13" s="32">
        <v>467044.38565470098</v>
      </c>
      <c r="H13" s="32">
        <v>0.117953049581733</v>
      </c>
    </row>
    <row r="14" spans="1:8" ht="14.25">
      <c r="A14" s="32">
        <v>13</v>
      </c>
      <c r="B14" s="33">
        <v>25</v>
      </c>
      <c r="C14" s="32">
        <v>75187</v>
      </c>
      <c r="D14" s="32">
        <v>1052702.1631</v>
      </c>
      <c r="E14" s="32">
        <v>1018789.8303</v>
      </c>
      <c r="F14" s="32">
        <v>33912.332799999996</v>
      </c>
      <c r="G14" s="32">
        <v>1018789.8303</v>
      </c>
      <c r="H14" s="32">
        <v>3.2214556014718197E-2</v>
      </c>
    </row>
    <row r="15" spans="1:8" ht="14.25">
      <c r="A15" s="32">
        <v>14</v>
      </c>
      <c r="B15" s="33">
        <v>26</v>
      </c>
      <c r="C15" s="32">
        <v>63674</v>
      </c>
      <c r="D15" s="32">
        <v>314215.586259829</v>
      </c>
      <c r="E15" s="32">
        <v>275161.04799487197</v>
      </c>
      <c r="F15" s="32">
        <v>39054.5382649573</v>
      </c>
      <c r="G15" s="32">
        <v>275161.04799487197</v>
      </c>
      <c r="H15" s="32">
        <v>0.124292173821901</v>
      </c>
    </row>
    <row r="16" spans="1:8" ht="14.25">
      <c r="A16" s="32">
        <v>15</v>
      </c>
      <c r="B16" s="33">
        <v>27</v>
      </c>
      <c r="C16" s="32">
        <v>120683.71400000001</v>
      </c>
      <c r="D16" s="32">
        <v>811244.96647265705</v>
      </c>
      <c r="E16" s="32">
        <v>702154.32564663002</v>
      </c>
      <c r="F16" s="32">
        <v>109090.640826027</v>
      </c>
      <c r="G16" s="32">
        <v>702154.32564663002</v>
      </c>
      <c r="H16" s="32">
        <v>0.13447311889078301</v>
      </c>
    </row>
    <row r="17" spans="1:8" ht="14.25">
      <c r="A17" s="32">
        <v>16</v>
      </c>
      <c r="B17" s="33">
        <v>29</v>
      </c>
      <c r="C17" s="32">
        <v>181780</v>
      </c>
      <c r="D17" s="32">
        <v>2193441.9096136801</v>
      </c>
      <c r="E17" s="32">
        <v>2017486.10514786</v>
      </c>
      <c r="F17" s="32">
        <v>175955.80446581199</v>
      </c>
      <c r="G17" s="32">
        <v>2017486.10514786</v>
      </c>
      <c r="H17" s="32">
        <v>8.0219040082444001E-2</v>
      </c>
    </row>
    <row r="18" spans="1:8" ht="14.25">
      <c r="A18" s="32">
        <v>17</v>
      </c>
      <c r="B18" s="33">
        <v>31</v>
      </c>
      <c r="C18" s="32">
        <v>34228.947999999997</v>
      </c>
      <c r="D18" s="32">
        <v>245301.33466314999</v>
      </c>
      <c r="E18" s="32">
        <v>208143.21123799501</v>
      </c>
      <c r="F18" s="32">
        <v>37158.123425154801</v>
      </c>
      <c r="G18" s="32">
        <v>208143.21123799501</v>
      </c>
      <c r="H18" s="32">
        <v>0.151479499596612</v>
      </c>
    </row>
    <row r="19" spans="1:8" ht="14.25">
      <c r="A19" s="32">
        <v>18</v>
      </c>
      <c r="B19" s="33">
        <v>32</v>
      </c>
      <c r="C19" s="32">
        <v>13527.278</v>
      </c>
      <c r="D19" s="32">
        <v>221780.76572732799</v>
      </c>
      <c r="E19" s="32">
        <v>200931.19891106099</v>
      </c>
      <c r="F19" s="32">
        <v>20849.566816266401</v>
      </c>
      <c r="G19" s="32">
        <v>200931.19891106099</v>
      </c>
      <c r="H19" s="32">
        <v>9.4009806251189099E-2</v>
      </c>
    </row>
    <row r="20" spans="1:8" ht="14.25">
      <c r="A20" s="32">
        <v>19</v>
      </c>
      <c r="B20" s="33">
        <v>33</v>
      </c>
      <c r="C20" s="32">
        <v>33459.574000000001</v>
      </c>
      <c r="D20" s="32">
        <v>419943.222526889</v>
      </c>
      <c r="E20" s="32">
        <v>330262.73608311597</v>
      </c>
      <c r="F20" s="32">
        <v>89680.486443772606</v>
      </c>
      <c r="G20" s="32">
        <v>330262.73608311597</v>
      </c>
      <c r="H20" s="32">
        <v>0.21355383688334301</v>
      </c>
    </row>
    <row r="21" spans="1:8" ht="14.25">
      <c r="A21" s="32">
        <v>20</v>
      </c>
      <c r="B21" s="33">
        <v>34</v>
      </c>
      <c r="C21" s="32">
        <v>42149.031000000003</v>
      </c>
      <c r="D21" s="32">
        <v>214335.412399055</v>
      </c>
      <c r="E21" s="32">
        <v>150789.69107263099</v>
      </c>
      <c r="F21" s="32">
        <v>63545.721326423103</v>
      </c>
      <c r="G21" s="32">
        <v>150789.69107263099</v>
      </c>
      <c r="H21" s="32">
        <v>0.29647793901696601</v>
      </c>
    </row>
    <row r="22" spans="1:8" ht="14.25">
      <c r="A22" s="32">
        <v>21</v>
      </c>
      <c r="B22" s="33">
        <v>35</v>
      </c>
      <c r="C22" s="32">
        <v>35298.012000000002</v>
      </c>
      <c r="D22" s="32">
        <v>875326.65740000003</v>
      </c>
      <c r="E22" s="32">
        <v>830652.63366590196</v>
      </c>
      <c r="F22" s="32">
        <v>44674.0237340983</v>
      </c>
      <c r="G22" s="32">
        <v>830652.63366590196</v>
      </c>
      <c r="H22" s="32">
        <v>5.1036973861614598E-2</v>
      </c>
    </row>
    <row r="23" spans="1:8" ht="14.25">
      <c r="A23" s="32">
        <v>22</v>
      </c>
      <c r="B23" s="33">
        <v>36</v>
      </c>
      <c r="C23" s="32">
        <v>104199.554</v>
      </c>
      <c r="D23" s="32">
        <v>510247.49542300898</v>
      </c>
      <c r="E23" s="32">
        <v>432802.69087102398</v>
      </c>
      <c r="F23" s="32">
        <v>77444.804551984605</v>
      </c>
      <c r="G23" s="32">
        <v>432802.69087102398</v>
      </c>
      <c r="H23" s="32">
        <v>0.15177890189893201</v>
      </c>
    </row>
    <row r="24" spans="1:8" ht="14.25">
      <c r="A24" s="32">
        <v>23</v>
      </c>
      <c r="B24" s="33">
        <v>37</v>
      </c>
      <c r="C24" s="32">
        <v>89885.601999999999</v>
      </c>
      <c r="D24" s="32">
        <v>686829.40967964602</v>
      </c>
      <c r="E24" s="32">
        <v>584277.93820924999</v>
      </c>
      <c r="F24" s="32">
        <v>102551.47147039601</v>
      </c>
      <c r="G24" s="32">
        <v>584277.93820924999</v>
      </c>
      <c r="H24" s="32">
        <v>0.149311415651564</v>
      </c>
    </row>
    <row r="25" spans="1:8" ht="14.25">
      <c r="A25" s="32">
        <v>24</v>
      </c>
      <c r="B25" s="33">
        <v>38</v>
      </c>
      <c r="C25" s="32">
        <v>138071.23199999999</v>
      </c>
      <c r="D25" s="32">
        <v>601544.81138761097</v>
      </c>
      <c r="E25" s="32">
        <v>564987.00860884995</v>
      </c>
      <c r="F25" s="32">
        <v>36557.802778761099</v>
      </c>
      <c r="G25" s="32">
        <v>564987.00860884995</v>
      </c>
      <c r="H25" s="32">
        <v>6.0773199413741999E-2</v>
      </c>
    </row>
    <row r="26" spans="1:8" ht="14.25">
      <c r="A26" s="32">
        <v>25</v>
      </c>
      <c r="B26" s="33">
        <v>39</v>
      </c>
      <c r="C26" s="32">
        <v>84363.426000000007</v>
      </c>
      <c r="D26" s="32">
        <v>116382.135517124</v>
      </c>
      <c r="E26" s="32">
        <v>99506.239936224301</v>
      </c>
      <c r="F26" s="32">
        <v>16875.8955809</v>
      </c>
      <c r="G26" s="32">
        <v>99506.239936224301</v>
      </c>
      <c r="H26" s="32">
        <v>0.14500417530504001</v>
      </c>
    </row>
    <row r="27" spans="1:8" ht="14.25">
      <c r="A27" s="32">
        <v>26</v>
      </c>
      <c r="B27" s="33">
        <v>40</v>
      </c>
      <c r="C27" s="32">
        <v>17</v>
      </c>
      <c r="D27" s="32">
        <v>57.768000000000001</v>
      </c>
      <c r="E27" s="32">
        <v>46.106999999999999</v>
      </c>
      <c r="F27" s="32">
        <v>11.661</v>
      </c>
      <c r="G27" s="32">
        <v>46.106999999999999</v>
      </c>
      <c r="H27" s="32">
        <v>0.20185916078105501</v>
      </c>
    </row>
    <row r="28" spans="1:8" ht="14.25">
      <c r="A28" s="32">
        <v>27</v>
      </c>
      <c r="B28" s="33">
        <v>42</v>
      </c>
      <c r="C28" s="32">
        <v>11375.662</v>
      </c>
      <c r="D28" s="32">
        <v>179449.5681</v>
      </c>
      <c r="E28" s="32">
        <v>160072.4817</v>
      </c>
      <c r="F28" s="32">
        <v>19377.0864</v>
      </c>
      <c r="G28" s="32">
        <v>160072.4817</v>
      </c>
      <c r="H28" s="32">
        <v>0.10798068006049399</v>
      </c>
    </row>
    <row r="29" spans="1:8" ht="14.25">
      <c r="A29" s="32">
        <v>28</v>
      </c>
      <c r="B29" s="33">
        <v>75</v>
      </c>
      <c r="C29" s="32">
        <v>396</v>
      </c>
      <c r="D29" s="32">
        <v>258864.96581196599</v>
      </c>
      <c r="E29" s="32">
        <v>263272.95341880299</v>
      </c>
      <c r="F29" s="32">
        <v>-4407.9876068376097</v>
      </c>
      <c r="G29" s="32">
        <v>263272.95341880299</v>
      </c>
      <c r="H29" s="32">
        <v>-1.7028135085840401E-2</v>
      </c>
    </row>
    <row r="30" spans="1:8" ht="14.25">
      <c r="A30" s="32">
        <v>29</v>
      </c>
      <c r="B30" s="33">
        <v>76</v>
      </c>
      <c r="C30" s="32">
        <v>2256</v>
      </c>
      <c r="D30" s="32">
        <v>401029.20129487198</v>
      </c>
      <c r="E30" s="32">
        <v>373171.56651111098</v>
      </c>
      <c r="F30" s="32">
        <v>27857.634783760699</v>
      </c>
      <c r="G30" s="32">
        <v>373171.56651111098</v>
      </c>
      <c r="H30" s="32">
        <v>6.9465352382848802E-2</v>
      </c>
    </row>
    <row r="31" spans="1:8" ht="14.25">
      <c r="A31" s="32">
        <v>30</v>
      </c>
      <c r="B31" s="33">
        <v>99</v>
      </c>
      <c r="C31" s="32">
        <v>37</v>
      </c>
      <c r="D31" s="32">
        <v>50417.601618637003</v>
      </c>
      <c r="E31" s="32">
        <v>47089.3774298465</v>
      </c>
      <c r="F31" s="32">
        <v>3328.2241887905602</v>
      </c>
      <c r="G31" s="32">
        <v>47089.3774298465</v>
      </c>
      <c r="H31" s="32">
        <v>6.6013139894387105E-2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2013-11-20T00:12:58Z</dcterms:modified>
</cp:coreProperties>
</file>