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  <fileRecoveryPr repairLoad="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<sst xmlns="http://schemas.openxmlformats.org/spreadsheetml/2006/main" count="114" uniqueCount="71">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</sst>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38" Type="http://schemas.openxmlformats.org/officeDocument/2006/relationships/image" Target="cid:207b4f4113" TargetMode="External"/><Relationship Id="rId254" Type="http://schemas.openxmlformats.org/officeDocument/2006/relationships/image" Target="cid:59233109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M11" sqref="M11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13348295.1183</v>
      </c>
      <c r="F3" s="25">
        <f>RA!I7</f>
        <v>1521314.9687000001</v>
      </c>
      <c r="G3" s="16">
        <f>E3-F3</f>
        <v>11826980.149599999</v>
      </c>
      <c r="H3" s="27">
        <f>RA!J7</f>
        <v>11.397073223338699</v>
      </c>
      <c r="I3" s="20">
        <f>SUM(I4:I39)</f>
        <v>13348298.027873516</v>
      </c>
      <c r="J3" s="21">
        <f>SUM(J4:J39)</f>
        <v>11826980.008085776</v>
      </c>
      <c r="K3" s="22">
        <f>E3-I3</f>
        <v>-2.9095735158771276</v>
      </c>
      <c r="L3" s="22">
        <f>G3-J3</f>
        <v>0.14151422306895256</v>
      </c>
    </row>
    <row r="4" spans="1:12">
      <c r="A4" s="59">
        <f>RA!A8</f>
        <v>41597</v>
      </c>
      <c r="B4" s="12">
        <v>12</v>
      </c>
      <c r="C4" s="56" t="s">
        <v>6</v>
      </c>
      <c r="D4" s="56"/>
      <c r="E4" s="15">
        <f>RA!D8</f>
        <v>505883.0295</v>
      </c>
      <c r="F4" s="25">
        <f>RA!I8</f>
        <v>104098.99069999999</v>
      </c>
      <c r="G4" s="16">
        <f t="shared" ref="G4:G39" si="0">E4-F4</f>
        <v>401784.03879999998</v>
      </c>
      <c r="H4" s="27">
        <f>RA!J8</f>
        <v>20.577679943699302</v>
      </c>
      <c r="I4" s="20">
        <f>VLOOKUP(B4,RMS!B:D,3,FALSE)</f>
        <v>505883.34772478603</v>
      </c>
      <c r="J4" s="21">
        <f>VLOOKUP(B4,RMS!B:E,4,FALSE)</f>
        <v>401784.035747863</v>
      </c>
      <c r="K4" s="22">
        <f t="shared" ref="K4:K39" si="1">E4-I4</f>
        <v>-0.318224786024075</v>
      </c>
      <c r="L4" s="22">
        <f t="shared" ref="L4:L39" si="2">G4-J4</f>
        <v>3.0521369772031903E-3</v>
      </c>
    </row>
    <row r="5" spans="1:12">
      <c r="A5" s="59"/>
      <c r="B5" s="12">
        <v>13</v>
      </c>
      <c r="C5" s="56" t="s">
        <v>7</v>
      </c>
      <c r="D5" s="56"/>
      <c r="E5" s="15">
        <f>RA!D9</f>
        <v>66754.836500000005</v>
      </c>
      <c r="F5" s="25">
        <f>RA!I9</f>
        <v>14745.2274</v>
      </c>
      <c r="G5" s="16">
        <f t="shared" si="0"/>
        <v>52009.609100000001</v>
      </c>
      <c r="H5" s="27">
        <f>RA!J9</f>
        <v>22.088627840471201</v>
      </c>
      <c r="I5" s="20">
        <f>VLOOKUP(B5,RMS!B:D,3,FALSE)</f>
        <v>66754.840027925296</v>
      </c>
      <c r="J5" s="21">
        <f>VLOOKUP(B5,RMS!B:E,4,FALSE)</f>
        <v>52009.6115370017</v>
      </c>
      <c r="K5" s="22">
        <f t="shared" si="1"/>
        <v>-3.5279252915643156E-3</v>
      </c>
      <c r="L5" s="22">
        <f t="shared" si="2"/>
        <v>-2.4370016981265508E-3</v>
      </c>
    </row>
    <row r="6" spans="1:12">
      <c r="A6" s="59"/>
      <c r="B6" s="12">
        <v>14</v>
      </c>
      <c r="C6" s="56" t="s">
        <v>8</v>
      </c>
      <c r="D6" s="56"/>
      <c r="E6" s="15">
        <f>RA!D10</f>
        <v>85073.164699999994</v>
      </c>
      <c r="F6" s="25">
        <f>RA!I10</f>
        <v>23341.131600000001</v>
      </c>
      <c r="G6" s="16">
        <f t="shared" si="0"/>
        <v>61732.033099999993</v>
      </c>
      <c r="H6" s="27">
        <f>RA!J10</f>
        <v>27.4365385163578</v>
      </c>
      <c r="I6" s="20">
        <f>VLOOKUP(B6,RMS!B:D,3,FALSE)</f>
        <v>85074.902092307704</v>
      </c>
      <c r="J6" s="21">
        <f>VLOOKUP(B6,RMS!B:E,4,FALSE)</f>
        <v>61732.033142735003</v>
      </c>
      <c r="K6" s="22">
        <f t="shared" si="1"/>
        <v>-1.7373923077102518</v>
      </c>
      <c r="L6" s="22">
        <f t="shared" si="2"/>
        <v>-4.2735009628813714E-5</v>
      </c>
    </row>
    <row r="7" spans="1:12">
      <c r="A7" s="59"/>
      <c r="B7" s="12">
        <v>15</v>
      </c>
      <c r="C7" s="56" t="s">
        <v>9</v>
      </c>
      <c r="D7" s="56"/>
      <c r="E7" s="15">
        <f>RA!D11</f>
        <v>48683.969299999997</v>
      </c>
      <c r="F7" s="25">
        <f>RA!I11</f>
        <v>11423.9545</v>
      </c>
      <c r="G7" s="16">
        <f t="shared" si="0"/>
        <v>37260.014799999997</v>
      </c>
      <c r="H7" s="27">
        <f>RA!J11</f>
        <v>23.465536323883899</v>
      </c>
      <c r="I7" s="20">
        <f>VLOOKUP(B7,RMS!B:D,3,FALSE)</f>
        <v>48683.983932478601</v>
      </c>
      <c r="J7" s="21">
        <f>VLOOKUP(B7,RMS!B:E,4,FALSE)</f>
        <v>37260.014633333303</v>
      </c>
      <c r="K7" s="22">
        <f t="shared" si="1"/>
        <v>-1.4632478603743948E-2</v>
      </c>
      <c r="L7" s="22">
        <f t="shared" si="2"/>
        <v>1.6666669398546219E-4</v>
      </c>
    </row>
    <row r="8" spans="1:12">
      <c r="A8" s="59"/>
      <c r="B8" s="12">
        <v>16</v>
      </c>
      <c r="C8" s="56" t="s">
        <v>10</v>
      </c>
      <c r="D8" s="56"/>
      <c r="E8" s="15">
        <f>RA!D12</f>
        <v>215203.09830000001</v>
      </c>
      <c r="F8" s="25">
        <f>RA!I12</f>
        <v>-12592.6232</v>
      </c>
      <c r="G8" s="16">
        <f t="shared" si="0"/>
        <v>227795.72150000001</v>
      </c>
      <c r="H8" s="27">
        <f>RA!J12</f>
        <v>-5.8515064603974603</v>
      </c>
      <c r="I8" s="20">
        <f>VLOOKUP(B8,RMS!B:D,3,FALSE)</f>
        <v>215203.09307264999</v>
      </c>
      <c r="J8" s="21">
        <f>VLOOKUP(B8,RMS!B:E,4,FALSE)</f>
        <v>227795.720149573</v>
      </c>
      <c r="K8" s="22">
        <f t="shared" si="1"/>
        <v>5.2273500186856836E-3</v>
      </c>
      <c r="L8" s="22">
        <f t="shared" si="2"/>
        <v>1.3504270173143595E-3</v>
      </c>
    </row>
    <row r="9" spans="1:12">
      <c r="A9" s="59"/>
      <c r="B9" s="12">
        <v>17</v>
      </c>
      <c r="C9" s="56" t="s">
        <v>11</v>
      </c>
      <c r="D9" s="56"/>
      <c r="E9" s="15">
        <f>RA!D13</f>
        <v>386735.18030000001</v>
      </c>
      <c r="F9" s="25">
        <f>RA!I13</f>
        <v>95565.061600000001</v>
      </c>
      <c r="G9" s="16">
        <f t="shared" si="0"/>
        <v>291170.11869999999</v>
      </c>
      <c r="H9" s="27">
        <f>RA!J13</f>
        <v>24.710723634159098</v>
      </c>
      <c r="I9" s="20">
        <f>VLOOKUP(B9,RMS!B:D,3,FALSE)</f>
        <v>386735.29975213698</v>
      </c>
      <c r="J9" s="21">
        <f>VLOOKUP(B9,RMS!B:E,4,FALSE)</f>
        <v>291170.12861880299</v>
      </c>
      <c r="K9" s="22">
        <f t="shared" si="1"/>
        <v>-0.11945213697617874</v>
      </c>
      <c r="L9" s="22">
        <f t="shared" si="2"/>
        <v>-9.9188029998913407E-3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158352.54149999999</v>
      </c>
      <c r="F10" s="25">
        <f>RA!I14</f>
        <v>29105.125800000002</v>
      </c>
      <c r="G10" s="16">
        <f t="shared" si="0"/>
        <v>129247.41569999998</v>
      </c>
      <c r="H10" s="27">
        <f>RA!J14</f>
        <v>18.379954956390801</v>
      </c>
      <c r="I10" s="20">
        <f>VLOOKUP(B10,RMS!B:D,3,FALSE)</f>
        <v>158352.53729316199</v>
      </c>
      <c r="J10" s="21">
        <f>VLOOKUP(B10,RMS!B:E,4,FALSE)</f>
        <v>129247.41770683799</v>
      </c>
      <c r="K10" s="22">
        <f t="shared" si="1"/>
        <v>4.2068379989359528E-3</v>
      </c>
      <c r="L10" s="22">
        <f t="shared" si="2"/>
        <v>-2.0068380108568817E-3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97682.247000000003</v>
      </c>
      <c r="F11" s="25">
        <f>RA!I15</f>
        <v>20196.204000000002</v>
      </c>
      <c r="G11" s="16">
        <f t="shared" si="0"/>
        <v>77486.043000000005</v>
      </c>
      <c r="H11" s="27">
        <f>RA!J15</f>
        <v>20.6754089102803</v>
      </c>
      <c r="I11" s="20">
        <f>VLOOKUP(B11,RMS!B:D,3,FALSE)</f>
        <v>97682.311752136797</v>
      </c>
      <c r="J11" s="21">
        <f>VLOOKUP(B11,RMS!B:E,4,FALSE)</f>
        <v>77486.040778632494</v>
      </c>
      <c r="K11" s="22">
        <f t="shared" si="1"/>
        <v>-6.4752136793686077E-2</v>
      </c>
      <c r="L11" s="22">
        <f t="shared" si="2"/>
        <v>2.2213675110833719E-3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557287.79440000001</v>
      </c>
      <c r="F12" s="25">
        <f>RA!I16</f>
        <v>33021.984299999996</v>
      </c>
      <c r="G12" s="16">
        <f t="shared" si="0"/>
        <v>524265.8101</v>
      </c>
      <c r="H12" s="27">
        <f>RA!J16</f>
        <v>5.9254813458731697</v>
      </c>
      <c r="I12" s="20">
        <f>VLOOKUP(B12,RMS!B:D,3,FALSE)</f>
        <v>557287.63520000002</v>
      </c>
      <c r="J12" s="21">
        <f>VLOOKUP(B12,RMS!B:E,4,FALSE)</f>
        <v>524265.8101</v>
      </c>
      <c r="K12" s="22">
        <f t="shared" si="1"/>
        <v>0.15919999999459833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590927.40720000002</v>
      </c>
      <c r="F13" s="25">
        <f>RA!I17</f>
        <v>36755.912100000001</v>
      </c>
      <c r="G13" s="16">
        <f t="shared" si="0"/>
        <v>554171.49510000006</v>
      </c>
      <c r="H13" s="27">
        <f>RA!J17</f>
        <v>6.2200384771728698</v>
      </c>
      <c r="I13" s="20">
        <f>VLOOKUP(B13,RMS!B:D,3,FALSE)</f>
        <v>590927.45139487204</v>
      </c>
      <c r="J13" s="21">
        <f>VLOOKUP(B13,RMS!B:E,4,FALSE)</f>
        <v>554171.49541025597</v>
      </c>
      <c r="K13" s="22">
        <f t="shared" si="1"/>
        <v>-4.41948720254004E-2</v>
      </c>
      <c r="L13" s="22">
        <f t="shared" si="2"/>
        <v>-3.1025591306388378E-4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1238517.4974</v>
      </c>
      <c r="F14" s="25">
        <f>RA!I18</f>
        <v>193517.91570000001</v>
      </c>
      <c r="G14" s="16">
        <f t="shared" si="0"/>
        <v>1044999.5817</v>
      </c>
      <c r="H14" s="27">
        <f>RA!J18</f>
        <v>15.6249642097305</v>
      </c>
      <c r="I14" s="20">
        <f>VLOOKUP(B14,RMS!B:D,3,FALSE)</f>
        <v>1238517.4802085501</v>
      </c>
      <c r="J14" s="21">
        <f>VLOOKUP(B14,RMS!B:E,4,FALSE)</f>
        <v>1044999.56750598</v>
      </c>
      <c r="K14" s="22">
        <f t="shared" si="1"/>
        <v>1.719144987873733E-2</v>
      </c>
      <c r="L14" s="22">
        <f t="shared" si="2"/>
        <v>1.4194019953720272E-2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509332.55989999999</v>
      </c>
      <c r="F15" s="25">
        <f>RA!I19</f>
        <v>57175.210700000003</v>
      </c>
      <c r="G15" s="16">
        <f t="shared" si="0"/>
        <v>452157.3492</v>
      </c>
      <c r="H15" s="27">
        <f>RA!J19</f>
        <v>11.2255165291662</v>
      </c>
      <c r="I15" s="20">
        <f>VLOOKUP(B15,RMS!B:D,3,FALSE)</f>
        <v>509332.57606581203</v>
      </c>
      <c r="J15" s="21">
        <f>VLOOKUP(B15,RMS!B:E,4,FALSE)</f>
        <v>452157.347926496</v>
      </c>
      <c r="K15" s="22">
        <f t="shared" si="1"/>
        <v>-1.6165812034159899E-2</v>
      </c>
      <c r="L15" s="22">
        <f t="shared" si="2"/>
        <v>1.2735039927065372E-3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958461.38760000002</v>
      </c>
      <c r="F16" s="25">
        <f>RA!I20</f>
        <v>30822.514599999999</v>
      </c>
      <c r="G16" s="16">
        <f t="shared" si="0"/>
        <v>927638.87300000002</v>
      </c>
      <c r="H16" s="27">
        <f>RA!J20</f>
        <v>3.2158326875514498</v>
      </c>
      <c r="I16" s="20">
        <f>VLOOKUP(B16,RMS!B:D,3,FALSE)</f>
        <v>958461.35939999996</v>
      </c>
      <c r="J16" s="21">
        <f>VLOOKUP(B16,RMS!B:E,4,FALSE)</f>
        <v>927638.87300000002</v>
      </c>
      <c r="K16" s="22">
        <f t="shared" si="1"/>
        <v>2.8200000058859587E-2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301343.59789999999</v>
      </c>
      <c r="F17" s="25">
        <f>RA!I21</f>
        <v>38205.907299999999</v>
      </c>
      <c r="G17" s="16">
        <f t="shared" si="0"/>
        <v>263137.69059999997</v>
      </c>
      <c r="H17" s="27">
        <f>RA!J21</f>
        <v>12.678519658704801</v>
      </c>
      <c r="I17" s="20">
        <f>VLOOKUP(B17,RMS!B:D,3,FALSE)</f>
        <v>301343.46701248799</v>
      </c>
      <c r="J17" s="21">
        <f>VLOOKUP(B17,RMS!B:E,4,FALSE)</f>
        <v>263137.69048436597</v>
      </c>
      <c r="K17" s="22">
        <f t="shared" si="1"/>
        <v>0.13088751200120896</v>
      </c>
      <c r="L17" s="22">
        <f t="shared" si="2"/>
        <v>1.1563400039449334E-4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806419.90280000004</v>
      </c>
      <c r="F18" s="25">
        <f>RA!I22</f>
        <v>109241.5874</v>
      </c>
      <c r="G18" s="16">
        <f t="shared" si="0"/>
        <v>697178.31540000008</v>
      </c>
      <c r="H18" s="27">
        <f>RA!J22</f>
        <v>13.546489492719401</v>
      </c>
      <c r="I18" s="20">
        <f>VLOOKUP(B18,RMS!B:D,3,FALSE)</f>
        <v>806419.92889528</v>
      </c>
      <c r="J18" s="21">
        <f>VLOOKUP(B18,RMS!B:E,4,FALSE)</f>
        <v>697178.31500265503</v>
      </c>
      <c r="K18" s="22">
        <f t="shared" si="1"/>
        <v>-2.6095279958099127E-2</v>
      </c>
      <c r="L18" s="22">
        <f t="shared" si="2"/>
        <v>3.9734505116939545E-4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2074064.7189</v>
      </c>
      <c r="F19" s="25">
        <f>RA!I23</f>
        <v>192234.44680000001</v>
      </c>
      <c r="G19" s="16">
        <f t="shared" si="0"/>
        <v>1881830.2720999999</v>
      </c>
      <c r="H19" s="27">
        <f>RA!J23</f>
        <v>9.2684883479409201</v>
      </c>
      <c r="I19" s="20">
        <f>VLOOKUP(B19,RMS!B:D,3,FALSE)</f>
        <v>2074065.7367700899</v>
      </c>
      <c r="J19" s="21">
        <f>VLOOKUP(B19,RMS!B:E,4,FALSE)</f>
        <v>1881830.3054025599</v>
      </c>
      <c r="K19" s="22">
        <f t="shared" si="1"/>
        <v>-1.0178700899705291</v>
      </c>
      <c r="L19" s="22">
        <f t="shared" si="2"/>
        <v>-3.3302559982985258E-2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236201.64910000001</v>
      </c>
      <c r="F20" s="25">
        <f>RA!I24</f>
        <v>35893.815699999999</v>
      </c>
      <c r="G20" s="16">
        <f t="shared" si="0"/>
        <v>200307.8334</v>
      </c>
      <c r="H20" s="27">
        <f>RA!J24</f>
        <v>15.196259567520499</v>
      </c>
      <c r="I20" s="20">
        <f>VLOOKUP(B20,RMS!B:D,3,FALSE)</f>
        <v>236201.65791335001</v>
      </c>
      <c r="J20" s="21">
        <f>VLOOKUP(B20,RMS!B:E,4,FALSE)</f>
        <v>200307.83194725201</v>
      </c>
      <c r="K20" s="22">
        <f t="shared" si="1"/>
        <v>-8.8133499957621098E-3</v>
      </c>
      <c r="L20" s="22">
        <f t="shared" si="2"/>
        <v>1.4527479943353683E-3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220500.66089999999</v>
      </c>
      <c r="F21" s="25">
        <f>RA!I25</f>
        <v>21120.435099999999</v>
      </c>
      <c r="G21" s="16">
        <f t="shared" si="0"/>
        <v>199380.22579999999</v>
      </c>
      <c r="H21" s="27">
        <f>RA!J25</f>
        <v>9.5783999076440001</v>
      </c>
      <c r="I21" s="20">
        <f>VLOOKUP(B21,RMS!B:D,3,FALSE)</f>
        <v>220500.65958273999</v>
      </c>
      <c r="J21" s="21">
        <f>VLOOKUP(B21,RMS!B:E,4,FALSE)</f>
        <v>199380.20768931499</v>
      </c>
      <c r="K21" s="22">
        <f t="shared" si="1"/>
        <v>1.3172600010875612E-3</v>
      </c>
      <c r="L21" s="22">
        <f t="shared" si="2"/>
        <v>1.8110684992279857E-2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417706.2316</v>
      </c>
      <c r="F22" s="25">
        <f>RA!I26</f>
        <v>90994.549299999999</v>
      </c>
      <c r="G22" s="16">
        <f t="shared" si="0"/>
        <v>326711.68229999999</v>
      </c>
      <c r="H22" s="27">
        <f>RA!J26</f>
        <v>21.784340863541999</v>
      </c>
      <c r="I22" s="20">
        <f>VLOOKUP(B22,RMS!B:D,3,FALSE)</f>
        <v>417706.21965169802</v>
      </c>
      <c r="J22" s="21">
        <f>VLOOKUP(B22,RMS!B:E,4,FALSE)</f>
        <v>326711.68045075098</v>
      </c>
      <c r="K22" s="22">
        <f t="shared" si="1"/>
        <v>1.1948301980737597E-2</v>
      </c>
      <c r="L22" s="22">
        <f t="shared" si="2"/>
        <v>1.849249005317688E-3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211158.70680000001</v>
      </c>
      <c r="F23" s="25">
        <f>RA!I27</f>
        <v>63114.658100000001</v>
      </c>
      <c r="G23" s="16">
        <f t="shared" si="0"/>
        <v>148044.04870000001</v>
      </c>
      <c r="H23" s="27">
        <f>RA!J27</f>
        <v>29.889678269236299</v>
      </c>
      <c r="I23" s="20">
        <f>VLOOKUP(B23,RMS!B:D,3,FALSE)</f>
        <v>211158.666591355</v>
      </c>
      <c r="J23" s="21">
        <f>VLOOKUP(B23,RMS!B:E,4,FALSE)</f>
        <v>148044.05713172501</v>
      </c>
      <c r="K23" s="22">
        <f t="shared" si="1"/>
        <v>4.0208645019447431E-2</v>
      </c>
      <c r="L23" s="22">
        <f t="shared" si="2"/>
        <v>-8.4317250002641231E-3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865537.78810000001</v>
      </c>
      <c r="F24" s="25">
        <f>RA!I28</f>
        <v>47041.795400000003</v>
      </c>
      <c r="G24" s="16">
        <f t="shared" si="0"/>
        <v>818495.99270000006</v>
      </c>
      <c r="H24" s="27">
        <f>RA!J28</f>
        <v>5.4349788127985299</v>
      </c>
      <c r="I24" s="20">
        <f>VLOOKUP(B24,RMS!B:D,3,FALSE)</f>
        <v>865537.787763717</v>
      </c>
      <c r="J24" s="21">
        <f>VLOOKUP(B24,RMS!B:E,4,FALSE)</f>
        <v>818495.98684366595</v>
      </c>
      <c r="K24" s="22">
        <f t="shared" si="1"/>
        <v>3.3628300298005342E-4</v>
      </c>
      <c r="L24" s="22">
        <f t="shared" si="2"/>
        <v>5.8563341153785586E-3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497987.82339999999</v>
      </c>
      <c r="F25" s="25">
        <f>RA!I29</f>
        <v>72445.080700000006</v>
      </c>
      <c r="G25" s="16">
        <f t="shared" si="0"/>
        <v>425542.7427</v>
      </c>
      <c r="H25" s="27">
        <f>RA!J29</f>
        <v>14.5475606623035</v>
      </c>
      <c r="I25" s="20">
        <f>VLOOKUP(B25,RMS!B:D,3,FALSE)</f>
        <v>497987.82362654898</v>
      </c>
      <c r="J25" s="21">
        <f>VLOOKUP(B25,RMS!B:E,4,FALSE)</f>
        <v>425542.72425639699</v>
      </c>
      <c r="K25" s="22">
        <f t="shared" si="1"/>
        <v>-2.2654898930341005E-4</v>
      </c>
      <c r="L25" s="22">
        <f t="shared" si="2"/>
        <v>1.8443603010382503E-2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682241.93819999998</v>
      </c>
      <c r="F26" s="25">
        <f>RA!I30</f>
        <v>102846.8539</v>
      </c>
      <c r="G26" s="16">
        <f t="shared" si="0"/>
        <v>579395.08429999999</v>
      </c>
      <c r="H26" s="27">
        <f>RA!J30</f>
        <v>15.0748360869382</v>
      </c>
      <c r="I26" s="20">
        <f>VLOOKUP(B26,RMS!B:D,3,FALSE)</f>
        <v>682241.94358849595</v>
      </c>
      <c r="J26" s="21">
        <f>VLOOKUP(B26,RMS!B:E,4,FALSE)</f>
        <v>579395.08722475695</v>
      </c>
      <c r="K26" s="22">
        <f t="shared" si="1"/>
        <v>-5.3884959779679775E-3</v>
      </c>
      <c r="L26" s="22">
        <f t="shared" si="2"/>
        <v>-2.9247569618746638E-3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648438.50930000003</v>
      </c>
      <c r="F27" s="25">
        <f>RA!I31</f>
        <v>39342.674400000004</v>
      </c>
      <c r="G27" s="16">
        <f t="shared" si="0"/>
        <v>609095.83490000002</v>
      </c>
      <c r="H27" s="27">
        <f>RA!J31</f>
        <v>6.0672945600456503</v>
      </c>
      <c r="I27" s="20">
        <f>VLOOKUP(B27,RMS!B:D,3,FALSE)</f>
        <v>648438.54061504395</v>
      </c>
      <c r="J27" s="21">
        <f>VLOOKUP(B27,RMS!B:E,4,FALSE)</f>
        <v>609095.68370354001</v>
      </c>
      <c r="K27" s="22">
        <f t="shared" si="1"/>
        <v>-3.1315043917857111E-2</v>
      </c>
      <c r="L27" s="22">
        <f t="shared" si="2"/>
        <v>0.15119646000675857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114701.9016</v>
      </c>
      <c r="F28" s="25">
        <f>RA!I32</f>
        <v>31039.542099999999</v>
      </c>
      <c r="G28" s="16">
        <f t="shared" si="0"/>
        <v>83662.359499999991</v>
      </c>
      <c r="H28" s="27">
        <f>RA!J32</f>
        <v>27.061052752415701</v>
      </c>
      <c r="I28" s="20">
        <f>VLOOKUP(B28,RMS!B:D,3,FALSE)</f>
        <v>114701.811335345</v>
      </c>
      <c r="J28" s="21">
        <f>VLOOKUP(B28,RMS!B:E,4,FALSE)</f>
        <v>83662.381847960496</v>
      </c>
      <c r="K28" s="22">
        <f t="shared" si="1"/>
        <v>9.0264654994825833E-2</v>
      </c>
      <c r="L28" s="22">
        <f t="shared" si="2"/>
        <v>-2.2347960504703224E-2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15.3848</v>
      </c>
      <c r="F29" s="25">
        <f>RA!I33</f>
        <v>2.9956</v>
      </c>
      <c r="G29" s="16">
        <f t="shared" si="0"/>
        <v>12.389200000000001</v>
      </c>
      <c r="H29" s="27">
        <f>RA!J33</f>
        <v>19.471166346003798</v>
      </c>
      <c r="I29" s="20">
        <f>VLOOKUP(B29,RMS!B:D,3,FALSE)</f>
        <v>15.384600000000001</v>
      </c>
      <c r="J29" s="21">
        <f>VLOOKUP(B29,RMS!B:E,4,FALSE)</f>
        <v>12.389200000000001</v>
      </c>
      <c r="K29" s="22">
        <f t="shared" si="1"/>
        <v>1.9999999999953388E-4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180167.50640000001</v>
      </c>
      <c r="F31" s="25">
        <f>RA!I35</f>
        <v>20943.7637</v>
      </c>
      <c r="G31" s="16">
        <f t="shared" si="0"/>
        <v>159223.7427</v>
      </c>
      <c r="H31" s="27">
        <f>RA!J35</f>
        <v>11.624606522278</v>
      </c>
      <c r="I31" s="20">
        <f>VLOOKUP(B31,RMS!B:D,3,FALSE)</f>
        <v>180167.5061</v>
      </c>
      <c r="J31" s="21">
        <f>VLOOKUP(B31,RMS!B:E,4,FALSE)</f>
        <v>159223.74290000001</v>
      </c>
      <c r="K31" s="22">
        <f t="shared" si="1"/>
        <v>3.0000001424923539E-4</v>
      </c>
      <c r="L31" s="22">
        <f t="shared" si="2"/>
        <v>-2.0000000949949026E-4</v>
      </c>
    </row>
    <row r="32" spans="1:12">
      <c r="A32" s="59"/>
      <c r="B32" s="12">
        <v>71</v>
      </c>
      <c r="C32" s="56" t="s">
        <v>37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252813.93229999999</v>
      </c>
      <c r="F35" s="25">
        <f>RA!I39</f>
        <v>-10919.847900000001</v>
      </c>
      <c r="G35" s="16">
        <f t="shared" si="0"/>
        <v>263733.78019999998</v>
      </c>
      <c r="H35" s="27">
        <f>RA!J39</f>
        <v>-4.3193220407813699</v>
      </c>
      <c r="I35" s="20">
        <f>VLOOKUP(B35,RMS!B:D,3,FALSE)</f>
        <v>252813.931623932</v>
      </c>
      <c r="J35" s="21">
        <f>VLOOKUP(B35,RMS!B:E,4,FALSE)</f>
        <v>263733.77957264998</v>
      </c>
      <c r="K35" s="22">
        <f t="shared" si="1"/>
        <v>6.7606798256747425E-4</v>
      </c>
      <c r="L35" s="22">
        <f t="shared" si="2"/>
        <v>6.273500039242208E-4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373218.24400000001</v>
      </c>
      <c r="F36" s="25">
        <f>RA!I40</f>
        <v>26648.733700000001</v>
      </c>
      <c r="G36" s="16">
        <f t="shared" si="0"/>
        <v>346569.51030000002</v>
      </c>
      <c r="H36" s="27">
        <f>RA!J40</f>
        <v>7.1402548317010996</v>
      </c>
      <c r="I36" s="20">
        <f>VLOOKUP(B36,RMS!B:D,3,FALSE)</f>
        <v>373218.23550512799</v>
      </c>
      <c r="J36" s="21">
        <f>VLOOKUP(B36,RMS!B:E,4,FALSE)</f>
        <v>346569.50768205099</v>
      </c>
      <c r="K36" s="22">
        <f t="shared" si="1"/>
        <v>8.494872017763555E-3</v>
      </c>
      <c r="L36" s="22">
        <f t="shared" si="2"/>
        <v>2.6179490378126502E-3</v>
      </c>
    </row>
    <row r="37" spans="1:12">
      <c r="A37" s="59"/>
      <c r="B37" s="12">
        <v>77</v>
      </c>
      <c r="C37" s="56" t="s">
        <v>40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46881.908600000002</v>
      </c>
      <c r="F39" s="25">
        <f>RA!I43</f>
        <v>3941.3676</v>
      </c>
      <c r="G39" s="16">
        <f t="shared" si="0"/>
        <v>42940.541000000005</v>
      </c>
      <c r="H39" s="27">
        <f>RA!J43</f>
        <v>8.4070118254528605</v>
      </c>
      <c r="I39" s="20">
        <f>VLOOKUP(B39,RMS!B:D,3,FALSE)</f>
        <v>46881.908781484002</v>
      </c>
      <c r="J39" s="21">
        <f>VLOOKUP(B39,RMS!B:E,4,FALSE)</f>
        <v>42940.5404886166</v>
      </c>
      <c r="K39" s="22">
        <f t="shared" si="1"/>
        <v>-1.8148399976780638E-4</v>
      </c>
      <c r="L39" s="22">
        <f t="shared" si="2"/>
        <v>5.1138340495526791E-4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47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48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13348295.1183</v>
      </c>
      <c r="E7" s="44">
        <v>16182650</v>
      </c>
      <c r="F7" s="45">
        <v>82.485224102974499</v>
      </c>
      <c r="G7" s="44">
        <v>19357655.264600001</v>
      </c>
      <c r="H7" s="45">
        <v>-31.043843193599599</v>
      </c>
      <c r="I7" s="44">
        <v>1521314.9687000001</v>
      </c>
      <c r="J7" s="45">
        <v>11.397073223338699</v>
      </c>
      <c r="K7" s="44">
        <v>2390517.0693000001</v>
      </c>
      <c r="L7" s="45">
        <v>12.3492077765824</v>
      </c>
      <c r="M7" s="45">
        <v>-0.36360422260215203</v>
      </c>
      <c r="N7" s="44">
        <v>320559853.96469998</v>
      </c>
      <c r="O7" s="44">
        <v>5627543839.1959</v>
      </c>
      <c r="P7" s="44">
        <v>782360</v>
      </c>
      <c r="Q7" s="44">
        <v>792817</v>
      </c>
      <c r="R7" s="45">
        <v>-1.31896768106637</v>
      </c>
      <c r="S7" s="44">
        <v>17.061576663300801</v>
      </c>
      <c r="T7" s="44">
        <v>17.204464913466801</v>
      </c>
      <c r="U7" s="46">
        <v>-0.83748561452328696</v>
      </c>
    </row>
    <row r="8" spans="1:23" ht="12" thickBot="1">
      <c r="A8" s="68">
        <v>41597</v>
      </c>
      <c r="B8" s="71" t="s">
        <v>6</v>
      </c>
      <c r="C8" s="72"/>
      <c r="D8" s="47">
        <v>505883.0295</v>
      </c>
      <c r="E8" s="47">
        <v>557807</v>
      </c>
      <c r="F8" s="48">
        <v>90.691409304651998</v>
      </c>
      <c r="G8" s="47">
        <v>623508.82350000006</v>
      </c>
      <c r="H8" s="48">
        <v>-18.865137038433598</v>
      </c>
      <c r="I8" s="47">
        <v>104098.99069999999</v>
      </c>
      <c r="J8" s="48">
        <v>20.577679943699302</v>
      </c>
      <c r="K8" s="47">
        <v>135169.3898</v>
      </c>
      <c r="L8" s="48">
        <v>21.678825496204102</v>
      </c>
      <c r="M8" s="48">
        <v>-0.22986268670719401</v>
      </c>
      <c r="N8" s="47">
        <v>11079356.7851</v>
      </c>
      <c r="O8" s="47">
        <v>197085719.16639999</v>
      </c>
      <c r="P8" s="47">
        <v>19754</v>
      </c>
      <c r="Q8" s="47">
        <v>20708</v>
      </c>
      <c r="R8" s="48">
        <v>-4.6069152018543598</v>
      </c>
      <c r="S8" s="47">
        <v>25.609143945530001</v>
      </c>
      <c r="T8" s="47">
        <v>25.3164960401777</v>
      </c>
      <c r="U8" s="49">
        <v>1.1427477075171399</v>
      </c>
    </row>
    <row r="9" spans="1:23" ht="12" thickBot="1">
      <c r="A9" s="69"/>
      <c r="B9" s="71" t="s">
        <v>7</v>
      </c>
      <c r="C9" s="72"/>
      <c r="D9" s="47">
        <v>66754.836500000005</v>
      </c>
      <c r="E9" s="47">
        <v>83605</v>
      </c>
      <c r="F9" s="48">
        <v>79.845507445726895</v>
      </c>
      <c r="G9" s="47">
        <v>122726.247</v>
      </c>
      <c r="H9" s="48">
        <v>-45.606715652276101</v>
      </c>
      <c r="I9" s="47">
        <v>14745.2274</v>
      </c>
      <c r="J9" s="48">
        <v>22.088627840471201</v>
      </c>
      <c r="K9" s="47">
        <v>26243.5687</v>
      </c>
      <c r="L9" s="48">
        <v>21.383827291646899</v>
      </c>
      <c r="M9" s="48">
        <v>-0.43813939451001599</v>
      </c>
      <c r="N9" s="47">
        <v>1706135.067</v>
      </c>
      <c r="O9" s="47">
        <v>36726915.375200003</v>
      </c>
      <c r="P9" s="47">
        <v>4360</v>
      </c>
      <c r="Q9" s="47">
        <v>4171</v>
      </c>
      <c r="R9" s="48">
        <v>4.5312874610405203</v>
      </c>
      <c r="S9" s="47">
        <v>15.310742316513799</v>
      </c>
      <c r="T9" s="47">
        <v>15.110623519539701</v>
      </c>
      <c r="U9" s="49">
        <v>1.30704829875062</v>
      </c>
    </row>
    <row r="10" spans="1:23" ht="12" thickBot="1">
      <c r="A10" s="69"/>
      <c r="B10" s="71" t="s">
        <v>8</v>
      </c>
      <c r="C10" s="72"/>
      <c r="D10" s="47">
        <v>85073.164699999994</v>
      </c>
      <c r="E10" s="47">
        <v>99077</v>
      </c>
      <c r="F10" s="48">
        <v>85.865705158614006</v>
      </c>
      <c r="G10" s="47">
        <v>152030.95060000001</v>
      </c>
      <c r="H10" s="48">
        <v>-44.042206955719699</v>
      </c>
      <c r="I10" s="47">
        <v>23341.131600000001</v>
      </c>
      <c r="J10" s="48">
        <v>27.4365385163578</v>
      </c>
      <c r="K10" s="47">
        <v>39698.391799999998</v>
      </c>
      <c r="L10" s="48">
        <v>26.112046029658899</v>
      </c>
      <c r="M10" s="48">
        <v>-0.41203835869240402</v>
      </c>
      <c r="N10" s="47">
        <v>2366091.0965999998</v>
      </c>
      <c r="O10" s="47">
        <v>49954671.959399998</v>
      </c>
      <c r="P10" s="47">
        <v>70140</v>
      </c>
      <c r="Q10" s="47">
        <v>72547</v>
      </c>
      <c r="R10" s="48">
        <v>-3.3178491185024899</v>
      </c>
      <c r="S10" s="47">
        <v>1.2129051140575999</v>
      </c>
      <c r="T10" s="47">
        <v>1.2093014404455</v>
      </c>
      <c r="U10" s="49">
        <v>0.29711092568809599</v>
      </c>
    </row>
    <row r="11" spans="1:23" ht="12" thickBot="1">
      <c r="A11" s="69"/>
      <c r="B11" s="71" t="s">
        <v>9</v>
      </c>
      <c r="C11" s="72"/>
      <c r="D11" s="47">
        <v>48683.969299999997</v>
      </c>
      <c r="E11" s="47">
        <v>56830</v>
      </c>
      <c r="F11" s="48">
        <v>85.665967446771106</v>
      </c>
      <c r="G11" s="47">
        <v>84594.268200000006</v>
      </c>
      <c r="H11" s="48">
        <v>-42.450037885663797</v>
      </c>
      <c r="I11" s="47">
        <v>11423.9545</v>
      </c>
      <c r="J11" s="48">
        <v>23.465536323883899</v>
      </c>
      <c r="K11" s="47">
        <v>19305.892599999999</v>
      </c>
      <c r="L11" s="48">
        <v>22.821750232954901</v>
      </c>
      <c r="M11" s="48">
        <v>-0.40826592498499698</v>
      </c>
      <c r="N11" s="47">
        <v>1037080.8967</v>
      </c>
      <c r="O11" s="47">
        <v>17861407.8101</v>
      </c>
      <c r="P11" s="47">
        <v>2344</v>
      </c>
      <c r="Q11" s="47">
        <v>2539</v>
      </c>
      <c r="R11" s="48">
        <v>-7.6801890508074102</v>
      </c>
      <c r="S11" s="47">
        <v>20.769611476109201</v>
      </c>
      <c r="T11" s="47">
        <v>20.1941897597479</v>
      </c>
      <c r="U11" s="49">
        <v>2.7704982205525499</v>
      </c>
    </row>
    <row r="12" spans="1:23" ht="12" thickBot="1">
      <c r="A12" s="69"/>
      <c r="B12" s="71" t="s">
        <v>10</v>
      </c>
      <c r="C12" s="72"/>
      <c r="D12" s="47">
        <v>215203.09830000001</v>
      </c>
      <c r="E12" s="47">
        <v>199294</v>
      </c>
      <c r="F12" s="48">
        <v>107.982728180477</v>
      </c>
      <c r="G12" s="47">
        <v>359489.8407</v>
      </c>
      <c r="H12" s="48">
        <v>-40.136528509135204</v>
      </c>
      <c r="I12" s="47">
        <v>-12592.6232</v>
      </c>
      <c r="J12" s="48">
        <v>-5.8515064603974603</v>
      </c>
      <c r="K12" s="47">
        <v>34284.909099999997</v>
      </c>
      <c r="L12" s="48">
        <v>9.5371009743252504</v>
      </c>
      <c r="M12" s="48">
        <v>-1.3672934690674201</v>
      </c>
      <c r="N12" s="47">
        <v>4903007.6239999998</v>
      </c>
      <c r="O12" s="47">
        <v>68248582.030000001</v>
      </c>
      <c r="P12" s="47">
        <v>1743</v>
      </c>
      <c r="Q12" s="47">
        <v>1840</v>
      </c>
      <c r="R12" s="48">
        <v>-5.2717391304347796</v>
      </c>
      <c r="S12" s="47">
        <v>123.467067297762</v>
      </c>
      <c r="T12" s="47">
        <v>139.52108766304301</v>
      </c>
      <c r="U12" s="49">
        <v>-13.0026740868185</v>
      </c>
    </row>
    <row r="13" spans="1:23" ht="12" thickBot="1">
      <c r="A13" s="69"/>
      <c r="B13" s="71" t="s">
        <v>11</v>
      </c>
      <c r="C13" s="72"/>
      <c r="D13" s="47">
        <v>386735.18030000001</v>
      </c>
      <c r="E13" s="47">
        <v>332360</v>
      </c>
      <c r="F13" s="48">
        <v>116.36032624262801</v>
      </c>
      <c r="G13" s="47">
        <v>608389.68460000004</v>
      </c>
      <c r="H13" s="48">
        <v>-36.432982003258601</v>
      </c>
      <c r="I13" s="47">
        <v>95565.061600000001</v>
      </c>
      <c r="J13" s="48">
        <v>24.710723634159098</v>
      </c>
      <c r="K13" s="47">
        <v>124213.3104</v>
      </c>
      <c r="L13" s="48">
        <v>20.416735119640801</v>
      </c>
      <c r="M13" s="48">
        <v>-0.23063751145304001</v>
      </c>
      <c r="N13" s="47">
        <v>8069765.4280000003</v>
      </c>
      <c r="O13" s="47">
        <v>104669674.647</v>
      </c>
      <c r="P13" s="47">
        <v>9627</v>
      </c>
      <c r="Q13" s="47">
        <v>9541</v>
      </c>
      <c r="R13" s="48">
        <v>0.90137302169583899</v>
      </c>
      <c r="S13" s="47">
        <v>40.171931058481398</v>
      </c>
      <c r="T13" s="47">
        <v>36.012121706320102</v>
      </c>
      <c r="U13" s="49">
        <v>10.3550146646062</v>
      </c>
    </row>
    <row r="14" spans="1:23" ht="12" thickBot="1">
      <c r="A14" s="69"/>
      <c r="B14" s="71" t="s">
        <v>12</v>
      </c>
      <c r="C14" s="72"/>
      <c r="D14" s="47">
        <v>158352.54149999999</v>
      </c>
      <c r="E14" s="47">
        <v>143983</v>
      </c>
      <c r="F14" s="48">
        <v>109.980026461457</v>
      </c>
      <c r="G14" s="47">
        <v>224475.64139999999</v>
      </c>
      <c r="H14" s="48">
        <v>-29.4566927117821</v>
      </c>
      <c r="I14" s="47">
        <v>29105.125800000002</v>
      </c>
      <c r="J14" s="48">
        <v>18.379954956390801</v>
      </c>
      <c r="K14" s="47">
        <v>37367.723299999998</v>
      </c>
      <c r="L14" s="48">
        <v>16.6466718023152</v>
      </c>
      <c r="M14" s="48">
        <v>-0.221115892816515</v>
      </c>
      <c r="N14" s="47">
        <v>3995975.1184999999</v>
      </c>
      <c r="O14" s="47">
        <v>54327710.040100001</v>
      </c>
      <c r="P14" s="47">
        <v>2311</v>
      </c>
      <c r="Q14" s="47">
        <v>2588</v>
      </c>
      <c r="R14" s="48">
        <v>-10.7032457496136</v>
      </c>
      <c r="S14" s="47">
        <v>68.521220900043303</v>
      </c>
      <c r="T14" s="47">
        <v>66.286460625966001</v>
      </c>
      <c r="U14" s="49">
        <v>3.26141339095122</v>
      </c>
    </row>
    <row r="15" spans="1:23" ht="12" thickBot="1">
      <c r="A15" s="69"/>
      <c r="B15" s="71" t="s">
        <v>13</v>
      </c>
      <c r="C15" s="72"/>
      <c r="D15" s="47">
        <v>97682.247000000003</v>
      </c>
      <c r="E15" s="47">
        <v>82128</v>
      </c>
      <c r="F15" s="48">
        <v>118.93903053769699</v>
      </c>
      <c r="G15" s="47">
        <v>168374.69639999999</v>
      </c>
      <c r="H15" s="48">
        <v>-41.985197842352299</v>
      </c>
      <c r="I15" s="47">
        <v>20196.204000000002</v>
      </c>
      <c r="J15" s="48">
        <v>20.6754089102803</v>
      </c>
      <c r="K15" s="47">
        <v>34810.926200000002</v>
      </c>
      <c r="L15" s="48">
        <v>20.674677932188398</v>
      </c>
      <c r="M15" s="48">
        <v>-0.41983146659280801</v>
      </c>
      <c r="N15" s="47">
        <v>2855087.0893000001</v>
      </c>
      <c r="O15" s="47">
        <v>34406996.863499999</v>
      </c>
      <c r="P15" s="47">
        <v>3412</v>
      </c>
      <c r="Q15" s="47">
        <v>3725</v>
      </c>
      <c r="R15" s="48">
        <v>-8.40268456375839</v>
      </c>
      <c r="S15" s="47">
        <v>28.629029015240299</v>
      </c>
      <c r="T15" s="47">
        <v>29.2506640805369</v>
      </c>
      <c r="U15" s="49">
        <v>-2.1713452627599201</v>
      </c>
    </row>
    <row r="16" spans="1:23" ht="12" thickBot="1">
      <c r="A16" s="69"/>
      <c r="B16" s="71" t="s">
        <v>14</v>
      </c>
      <c r="C16" s="72"/>
      <c r="D16" s="47">
        <v>557287.79440000001</v>
      </c>
      <c r="E16" s="47">
        <v>534742</v>
      </c>
      <c r="F16" s="48">
        <v>104.216200410665</v>
      </c>
      <c r="G16" s="47">
        <v>736482.18519999995</v>
      </c>
      <c r="H16" s="48">
        <v>-24.331123603666999</v>
      </c>
      <c r="I16" s="47">
        <v>33021.984299999996</v>
      </c>
      <c r="J16" s="48">
        <v>5.9254813458731697</v>
      </c>
      <c r="K16" s="47">
        <v>50109.101999999999</v>
      </c>
      <c r="L16" s="48">
        <v>6.8038444115783099</v>
      </c>
      <c r="M16" s="48">
        <v>-0.34099828210850802</v>
      </c>
      <c r="N16" s="47">
        <v>14702563.4</v>
      </c>
      <c r="O16" s="47">
        <v>278654683.76609999</v>
      </c>
      <c r="P16" s="47">
        <v>33297</v>
      </c>
      <c r="Q16" s="47">
        <v>32958</v>
      </c>
      <c r="R16" s="48">
        <v>1.0285818314218</v>
      </c>
      <c r="S16" s="47">
        <v>16.736877027960499</v>
      </c>
      <c r="T16" s="47">
        <v>16.6300160021846</v>
      </c>
      <c r="U16" s="49">
        <v>0.63847649473289803</v>
      </c>
    </row>
    <row r="17" spans="1:21" ht="12" thickBot="1">
      <c r="A17" s="69"/>
      <c r="B17" s="71" t="s">
        <v>15</v>
      </c>
      <c r="C17" s="72"/>
      <c r="D17" s="47">
        <v>590927.40720000002</v>
      </c>
      <c r="E17" s="47">
        <v>852931</v>
      </c>
      <c r="F17" s="48">
        <v>69.281970897997596</v>
      </c>
      <c r="G17" s="47">
        <v>964474.38390000002</v>
      </c>
      <c r="H17" s="48">
        <v>-38.730627058181199</v>
      </c>
      <c r="I17" s="47">
        <v>36755.912100000001</v>
      </c>
      <c r="J17" s="48">
        <v>6.2200384771728698</v>
      </c>
      <c r="K17" s="47">
        <v>53827.330800000003</v>
      </c>
      <c r="L17" s="48">
        <v>5.5810016003059602</v>
      </c>
      <c r="M17" s="48">
        <v>-0.31715149992167202</v>
      </c>
      <c r="N17" s="47">
        <v>10135661.611500001</v>
      </c>
      <c r="O17" s="47">
        <v>258825045.86610001</v>
      </c>
      <c r="P17" s="47">
        <v>8749</v>
      </c>
      <c r="Q17" s="47">
        <v>8641</v>
      </c>
      <c r="R17" s="48">
        <v>1.2498553408170301</v>
      </c>
      <c r="S17" s="47">
        <v>67.542279940564597</v>
      </c>
      <c r="T17" s="47">
        <v>64.189587848628605</v>
      </c>
      <c r="U17" s="49">
        <v>4.9638420481012497</v>
      </c>
    </row>
    <row r="18" spans="1:21" ht="12" thickBot="1">
      <c r="A18" s="69"/>
      <c r="B18" s="71" t="s">
        <v>16</v>
      </c>
      <c r="C18" s="72"/>
      <c r="D18" s="47">
        <v>1238517.4974</v>
      </c>
      <c r="E18" s="47">
        <v>1336035</v>
      </c>
      <c r="F18" s="48">
        <v>92.700976950454105</v>
      </c>
      <c r="G18" s="47">
        <v>1949403.6613</v>
      </c>
      <c r="H18" s="48">
        <v>-36.466852813128</v>
      </c>
      <c r="I18" s="47">
        <v>193517.91570000001</v>
      </c>
      <c r="J18" s="48">
        <v>15.6249642097305</v>
      </c>
      <c r="K18" s="47">
        <v>339807.49589999998</v>
      </c>
      <c r="L18" s="48">
        <v>17.431356196047801</v>
      </c>
      <c r="M18" s="48">
        <v>-0.430507219425938</v>
      </c>
      <c r="N18" s="47">
        <v>30951919.168400001</v>
      </c>
      <c r="O18" s="47">
        <v>642817781.57939994</v>
      </c>
      <c r="P18" s="47">
        <v>67282</v>
      </c>
      <c r="Q18" s="47">
        <v>68179</v>
      </c>
      <c r="R18" s="48">
        <v>-1.3156543803810601</v>
      </c>
      <c r="S18" s="47">
        <v>18.407857932285001</v>
      </c>
      <c r="T18" s="47">
        <v>18.297716392144199</v>
      </c>
      <c r="U18" s="49">
        <v>0.59833979893782596</v>
      </c>
    </row>
    <row r="19" spans="1:21" ht="12" thickBot="1">
      <c r="A19" s="69"/>
      <c r="B19" s="71" t="s">
        <v>17</v>
      </c>
      <c r="C19" s="72"/>
      <c r="D19" s="47">
        <v>509332.55989999999</v>
      </c>
      <c r="E19" s="47">
        <v>674895</v>
      </c>
      <c r="F19" s="48">
        <v>75.468415071974206</v>
      </c>
      <c r="G19" s="47">
        <v>782421.72739999997</v>
      </c>
      <c r="H19" s="48">
        <v>-34.903065436012298</v>
      </c>
      <c r="I19" s="47">
        <v>57175.210700000003</v>
      </c>
      <c r="J19" s="48">
        <v>11.2255165291662</v>
      </c>
      <c r="K19" s="47">
        <v>91490.593500000003</v>
      </c>
      <c r="L19" s="48">
        <v>11.6932582897493</v>
      </c>
      <c r="M19" s="48">
        <v>-0.375070064443292</v>
      </c>
      <c r="N19" s="47">
        <v>13022139.7388</v>
      </c>
      <c r="O19" s="47">
        <v>222126549.0596</v>
      </c>
      <c r="P19" s="47">
        <v>12482</v>
      </c>
      <c r="Q19" s="47">
        <v>12845</v>
      </c>
      <c r="R19" s="48">
        <v>-2.8260023355391199</v>
      </c>
      <c r="S19" s="47">
        <v>40.805364516904298</v>
      </c>
      <c r="T19" s="47">
        <v>41.222310751265098</v>
      </c>
      <c r="U19" s="49">
        <v>-1.02179269636966</v>
      </c>
    </row>
    <row r="20" spans="1:21" ht="12" thickBot="1">
      <c r="A20" s="69"/>
      <c r="B20" s="71" t="s">
        <v>18</v>
      </c>
      <c r="C20" s="72"/>
      <c r="D20" s="47">
        <v>958461.38760000002</v>
      </c>
      <c r="E20" s="47">
        <v>982339</v>
      </c>
      <c r="F20" s="48">
        <v>97.569310350093005</v>
      </c>
      <c r="G20" s="47">
        <v>1180259.8213</v>
      </c>
      <c r="H20" s="48">
        <v>-18.792339593132901</v>
      </c>
      <c r="I20" s="47">
        <v>30822.514599999999</v>
      </c>
      <c r="J20" s="48">
        <v>3.2158326875514498</v>
      </c>
      <c r="K20" s="47">
        <v>53201.026299999998</v>
      </c>
      <c r="L20" s="48">
        <v>4.5075690402984003</v>
      </c>
      <c r="M20" s="48">
        <v>-0.42064060143892401</v>
      </c>
      <c r="N20" s="47">
        <v>22772827.354899999</v>
      </c>
      <c r="O20" s="47">
        <v>339981507.22820002</v>
      </c>
      <c r="P20" s="47">
        <v>36172</v>
      </c>
      <c r="Q20" s="47">
        <v>36516</v>
      </c>
      <c r="R20" s="48">
        <v>-0.94205279877314096</v>
      </c>
      <c r="S20" s="47">
        <v>26.497329083268799</v>
      </c>
      <c r="T20" s="47">
        <v>28.828518898565001</v>
      </c>
      <c r="U20" s="49">
        <v>-8.7978294263936707</v>
      </c>
    </row>
    <row r="21" spans="1:21" ht="12" thickBot="1">
      <c r="A21" s="69"/>
      <c r="B21" s="71" t="s">
        <v>19</v>
      </c>
      <c r="C21" s="72"/>
      <c r="D21" s="47">
        <v>301343.59789999999</v>
      </c>
      <c r="E21" s="47">
        <v>319779</v>
      </c>
      <c r="F21" s="48">
        <v>94.234955359795407</v>
      </c>
      <c r="G21" s="47">
        <v>414269.34110000002</v>
      </c>
      <c r="H21" s="48">
        <v>-27.259015330497501</v>
      </c>
      <c r="I21" s="47">
        <v>38205.907299999999</v>
      </c>
      <c r="J21" s="48">
        <v>12.678519658704801</v>
      </c>
      <c r="K21" s="47">
        <v>57937.553500000002</v>
      </c>
      <c r="L21" s="48">
        <v>13.985479433780901</v>
      </c>
      <c r="M21" s="48">
        <v>-0.34056747321924802</v>
      </c>
      <c r="N21" s="47">
        <v>7044516.1562999999</v>
      </c>
      <c r="O21" s="47">
        <v>127922209.1294</v>
      </c>
      <c r="P21" s="47">
        <v>28710</v>
      </c>
      <c r="Q21" s="47">
        <v>29637</v>
      </c>
      <c r="R21" s="48">
        <v>-3.12784694807167</v>
      </c>
      <c r="S21" s="47">
        <v>10.4961197457332</v>
      </c>
      <c r="T21" s="47">
        <v>10.6021435907818</v>
      </c>
      <c r="U21" s="49">
        <v>-1.01012419462628</v>
      </c>
    </row>
    <row r="22" spans="1:21" ht="12" thickBot="1">
      <c r="A22" s="69"/>
      <c r="B22" s="71" t="s">
        <v>20</v>
      </c>
      <c r="C22" s="72"/>
      <c r="D22" s="47">
        <v>806419.90280000004</v>
      </c>
      <c r="E22" s="47">
        <v>1074379</v>
      </c>
      <c r="F22" s="48">
        <v>75.059164670940206</v>
      </c>
      <c r="G22" s="47">
        <v>904856.23580000002</v>
      </c>
      <c r="H22" s="48">
        <v>-10.878671009320099</v>
      </c>
      <c r="I22" s="47">
        <v>109241.5874</v>
      </c>
      <c r="J22" s="48">
        <v>13.546489492719401</v>
      </c>
      <c r="K22" s="47">
        <v>133730.9216</v>
      </c>
      <c r="L22" s="48">
        <v>14.779245178298</v>
      </c>
      <c r="M22" s="48">
        <v>-0.183123947004939</v>
      </c>
      <c r="N22" s="47">
        <v>19370967.3851</v>
      </c>
      <c r="O22" s="47">
        <v>365071083.97750002</v>
      </c>
      <c r="P22" s="47">
        <v>51764</v>
      </c>
      <c r="Q22" s="47">
        <v>52269</v>
      </c>
      <c r="R22" s="48">
        <v>-0.96615584763435403</v>
      </c>
      <c r="S22" s="47">
        <v>15.5787787419828</v>
      </c>
      <c r="T22" s="47">
        <v>15.520574305994</v>
      </c>
      <c r="U22" s="49">
        <v>0.373613599325334</v>
      </c>
    </row>
    <row r="23" spans="1:21" ht="12" thickBot="1">
      <c r="A23" s="69"/>
      <c r="B23" s="71" t="s">
        <v>21</v>
      </c>
      <c r="C23" s="72"/>
      <c r="D23" s="47">
        <v>2074064.7189</v>
      </c>
      <c r="E23" s="47">
        <v>2153217</v>
      </c>
      <c r="F23" s="48">
        <v>96.323998877029098</v>
      </c>
      <c r="G23" s="47">
        <v>2998132.9356</v>
      </c>
      <c r="H23" s="48">
        <v>-30.821455770941999</v>
      </c>
      <c r="I23" s="47">
        <v>192234.44680000001</v>
      </c>
      <c r="J23" s="48">
        <v>9.2684883479409201</v>
      </c>
      <c r="K23" s="47">
        <v>327212.86310000002</v>
      </c>
      <c r="L23" s="48">
        <v>10.9138877470927</v>
      </c>
      <c r="M23" s="48">
        <v>-0.41250950534529901</v>
      </c>
      <c r="N23" s="47">
        <v>49434285.512900002</v>
      </c>
      <c r="O23" s="47">
        <v>817550351.29540002</v>
      </c>
      <c r="P23" s="47">
        <v>74085</v>
      </c>
      <c r="Q23" s="47">
        <v>75571</v>
      </c>
      <c r="R23" s="48">
        <v>-1.9663627582009</v>
      </c>
      <c r="S23" s="47">
        <v>27.995744332860902</v>
      </c>
      <c r="T23" s="47">
        <v>29.024902448029</v>
      </c>
      <c r="U23" s="49">
        <v>-3.6761234240880598</v>
      </c>
    </row>
    <row r="24" spans="1:21" ht="12" thickBot="1">
      <c r="A24" s="69"/>
      <c r="B24" s="71" t="s">
        <v>22</v>
      </c>
      <c r="C24" s="72"/>
      <c r="D24" s="47">
        <v>236201.64910000001</v>
      </c>
      <c r="E24" s="47">
        <v>260455</v>
      </c>
      <c r="F24" s="48">
        <v>90.688083968439798</v>
      </c>
      <c r="G24" s="47">
        <v>356084.72989999998</v>
      </c>
      <c r="H24" s="48">
        <v>-33.667009768620801</v>
      </c>
      <c r="I24" s="47">
        <v>35893.815699999999</v>
      </c>
      <c r="J24" s="48">
        <v>15.196259567520499</v>
      </c>
      <c r="K24" s="47">
        <v>14030.155000000001</v>
      </c>
      <c r="L24" s="48">
        <v>3.9401170064046598</v>
      </c>
      <c r="M24" s="48">
        <v>1.558333510927</v>
      </c>
      <c r="N24" s="47">
        <v>5675849.8459999999</v>
      </c>
      <c r="O24" s="47">
        <v>99279063.941300005</v>
      </c>
      <c r="P24" s="47">
        <v>27587</v>
      </c>
      <c r="Q24" s="47">
        <v>27921</v>
      </c>
      <c r="R24" s="48">
        <v>-1.1962322266394501</v>
      </c>
      <c r="S24" s="47">
        <v>8.56206362054591</v>
      </c>
      <c r="T24" s="47">
        <v>8.7855492639948398</v>
      </c>
      <c r="U24" s="49">
        <v>-2.6101843358492398</v>
      </c>
    </row>
    <row r="25" spans="1:21" ht="12" thickBot="1">
      <c r="A25" s="69"/>
      <c r="B25" s="71" t="s">
        <v>23</v>
      </c>
      <c r="C25" s="72"/>
      <c r="D25" s="47">
        <v>220500.66089999999</v>
      </c>
      <c r="E25" s="47">
        <v>245007</v>
      </c>
      <c r="F25" s="48">
        <v>89.9976983922908</v>
      </c>
      <c r="G25" s="47">
        <v>376605.5379</v>
      </c>
      <c r="H25" s="48">
        <v>-41.450499605093597</v>
      </c>
      <c r="I25" s="47">
        <v>21120.435099999999</v>
      </c>
      <c r="J25" s="48">
        <v>9.5783999076440001</v>
      </c>
      <c r="K25" s="47">
        <v>36504.725200000001</v>
      </c>
      <c r="L25" s="48">
        <v>9.6930930446628505</v>
      </c>
      <c r="M25" s="48">
        <v>-0.42143284234338002</v>
      </c>
      <c r="N25" s="47">
        <v>5415606.3357999995</v>
      </c>
      <c r="O25" s="47">
        <v>83920386.152799994</v>
      </c>
      <c r="P25" s="47">
        <v>16098</v>
      </c>
      <c r="Q25" s="47">
        <v>15411</v>
      </c>
      <c r="R25" s="48">
        <v>4.4578547790539202</v>
      </c>
      <c r="S25" s="47">
        <v>13.697394763324599</v>
      </c>
      <c r="T25" s="47">
        <v>14.391068743105601</v>
      </c>
      <c r="U25" s="49">
        <v>-5.0642767604119703</v>
      </c>
    </row>
    <row r="26" spans="1:21" ht="12" thickBot="1">
      <c r="A26" s="69"/>
      <c r="B26" s="71" t="s">
        <v>24</v>
      </c>
      <c r="C26" s="72"/>
      <c r="D26" s="47">
        <v>417706.2316</v>
      </c>
      <c r="E26" s="47">
        <v>612903</v>
      </c>
      <c r="F26" s="48">
        <v>68.152094474982206</v>
      </c>
      <c r="G26" s="47">
        <v>583100.9534</v>
      </c>
      <c r="H26" s="48">
        <v>-28.3646803929235</v>
      </c>
      <c r="I26" s="47">
        <v>90994.549299999999</v>
      </c>
      <c r="J26" s="48">
        <v>21.784340863541999</v>
      </c>
      <c r="K26" s="47">
        <v>113198.5992</v>
      </c>
      <c r="L26" s="48">
        <v>19.413207702705801</v>
      </c>
      <c r="M26" s="48">
        <v>-0.19615127799213999</v>
      </c>
      <c r="N26" s="47">
        <v>9377805.1755999997</v>
      </c>
      <c r="O26" s="47">
        <v>177424725.24380001</v>
      </c>
      <c r="P26" s="47">
        <v>35914</v>
      </c>
      <c r="Q26" s="47">
        <v>37053</v>
      </c>
      <c r="R26" s="48">
        <v>-3.0739751167246898</v>
      </c>
      <c r="S26" s="47">
        <v>11.630735412373999</v>
      </c>
      <c r="T26" s="47">
        <v>11.333582503441001</v>
      </c>
      <c r="U26" s="49">
        <v>2.5548935505560899</v>
      </c>
    </row>
    <row r="27" spans="1:21" ht="12" thickBot="1">
      <c r="A27" s="69"/>
      <c r="B27" s="71" t="s">
        <v>25</v>
      </c>
      <c r="C27" s="72"/>
      <c r="D27" s="47">
        <v>211158.70680000001</v>
      </c>
      <c r="E27" s="47">
        <v>244087</v>
      </c>
      <c r="F27" s="48">
        <v>86.509607967650894</v>
      </c>
      <c r="G27" s="47">
        <v>329127.6814</v>
      </c>
      <c r="H27" s="48">
        <v>-35.842920929105397</v>
      </c>
      <c r="I27" s="47">
        <v>63114.658100000001</v>
      </c>
      <c r="J27" s="48">
        <v>29.889678269236299</v>
      </c>
      <c r="K27" s="47">
        <v>97780.208400000003</v>
      </c>
      <c r="L27" s="48">
        <v>29.708898377698102</v>
      </c>
      <c r="M27" s="48">
        <v>-0.354525224145462</v>
      </c>
      <c r="N27" s="47">
        <v>4839008.4972000001</v>
      </c>
      <c r="O27" s="47">
        <v>83436151.751499996</v>
      </c>
      <c r="P27" s="47">
        <v>32451</v>
      </c>
      <c r="Q27" s="47">
        <v>32487</v>
      </c>
      <c r="R27" s="48">
        <v>-0.110813556191702</v>
      </c>
      <c r="S27" s="47">
        <v>6.5070015346214296</v>
      </c>
      <c r="T27" s="47">
        <v>6.5975760550373996</v>
      </c>
      <c r="U27" s="49">
        <v>-1.3919548033615201</v>
      </c>
    </row>
    <row r="28" spans="1:21" ht="12" thickBot="1">
      <c r="A28" s="69"/>
      <c r="B28" s="71" t="s">
        <v>26</v>
      </c>
      <c r="C28" s="72"/>
      <c r="D28" s="47">
        <v>865537.78810000001</v>
      </c>
      <c r="E28" s="47">
        <v>893585</v>
      </c>
      <c r="F28" s="48">
        <v>96.861270959114094</v>
      </c>
      <c r="G28" s="47">
        <v>1230837.7209999999</v>
      </c>
      <c r="H28" s="48">
        <v>-29.678967963641099</v>
      </c>
      <c r="I28" s="47">
        <v>47041.795400000003</v>
      </c>
      <c r="J28" s="48">
        <v>5.4349788127985299</v>
      </c>
      <c r="K28" s="47">
        <v>80760.628899999996</v>
      </c>
      <c r="L28" s="48">
        <v>6.5614359652859502</v>
      </c>
      <c r="M28" s="48">
        <v>-0.41751573705241402</v>
      </c>
      <c r="N28" s="47">
        <v>19045406.421999998</v>
      </c>
      <c r="O28" s="47">
        <v>291346031.38499999</v>
      </c>
      <c r="P28" s="47">
        <v>43383</v>
      </c>
      <c r="Q28" s="47">
        <v>43459</v>
      </c>
      <c r="R28" s="48">
        <v>-0.174877470719526</v>
      </c>
      <c r="S28" s="47">
        <v>19.951081946845498</v>
      </c>
      <c r="T28" s="47">
        <v>20.141435776248901</v>
      </c>
      <c r="U28" s="49">
        <v>-0.95410278956543404</v>
      </c>
    </row>
    <row r="29" spans="1:21" ht="12" thickBot="1">
      <c r="A29" s="69"/>
      <c r="B29" s="71" t="s">
        <v>27</v>
      </c>
      <c r="C29" s="72"/>
      <c r="D29" s="47">
        <v>497987.82339999999</v>
      </c>
      <c r="E29" s="47">
        <v>630842</v>
      </c>
      <c r="F29" s="48">
        <v>78.940182074116805</v>
      </c>
      <c r="G29" s="47">
        <v>591873.7905</v>
      </c>
      <c r="H29" s="48">
        <v>-15.862497817429499</v>
      </c>
      <c r="I29" s="47">
        <v>72445.080700000006</v>
      </c>
      <c r="J29" s="48">
        <v>14.5475606623035</v>
      </c>
      <c r="K29" s="47">
        <v>107869.95299999999</v>
      </c>
      <c r="L29" s="48">
        <v>18.225161298133202</v>
      </c>
      <c r="M29" s="48">
        <v>-0.32840352030189501</v>
      </c>
      <c r="N29" s="47">
        <v>11031050.493100001</v>
      </c>
      <c r="O29" s="47">
        <v>203625697.354</v>
      </c>
      <c r="P29" s="47">
        <v>79611</v>
      </c>
      <c r="Q29" s="47">
        <v>80244</v>
      </c>
      <c r="R29" s="48">
        <v>-0.78884402572154699</v>
      </c>
      <c r="S29" s="47">
        <v>6.25526401376694</v>
      </c>
      <c r="T29" s="47">
        <v>6.3586996361098702</v>
      </c>
      <c r="U29" s="49">
        <v>-1.6535772449456401</v>
      </c>
    </row>
    <row r="30" spans="1:21" ht="12" thickBot="1">
      <c r="A30" s="69"/>
      <c r="B30" s="71" t="s">
        <v>28</v>
      </c>
      <c r="C30" s="72"/>
      <c r="D30" s="47">
        <v>682241.93819999998</v>
      </c>
      <c r="E30" s="47">
        <v>913495</v>
      </c>
      <c r="F30" s="48">
        <v>74.684802675438803</v>
      </c>
      <c r="G30" s="47">
        <v>960778.15590000001</v>
      </c>
      <c r="H30" s="48">
        <v>-28.990690097349699</v>
      </c>
      <c r="I30" s="47">
        <v>102846.8539</v>
      </c>
      <c r="J30" s="48">
        <v>15.0748360869382</v>
      </c>
      <c r="K30" s="47">
        <v>175799.53890000001</v>
      </c>
      <c r="L30" s="48">
        <v>18.297620300840599</v>
      </c>
      <c r="M30" s="48">
        <v>-0.41497654349080898</v>
      </c>
      <c r="N30" s="47">
        <v>16593280.588099999</v>
      </c>
      <c r="O30" s="47">
        <v>368208081.28280002</v>
      </c>
      <c r="P30" s="47">
        <v>55108</v>
      </c>
      <c r="Q30" s="47">
        <v>55829</v>
      </c>
      <c r="R30" s="48">
        <v>-1.2914435150190799</v>
      </c>
      <c r="S30" s="47">
        <v>12.3800888836467</v>
      </c>
      <c r="T30" s="47">
        <v>12.3023770692651</v>
      </c>
      <c r="U30" s="49">
        <v>0.62771612636992002</v>
      </c>
    </row>
    <row r="31" spans="1:21" ht="12" thickBot="1">
      <c r="A31" s="69"/>
      <c r="B31" s="71" t="s">
        <v>29</v>
      </c>
      <c r="C31" s="72"/>
      <c r="D31" s="47">
        <v>648438.50930000003</v>
      </c>
      <c r="E31" s="47">
        <v>807024</v>
      </c>
      <c r="F31" s="48">
        <v>80.349346401098401</v>
      </c>
      <c r="G31" s="47">
        <v>1131132.81</v>
      </c>
      <c r="H31" s="48">
        <v>-42.673530148948601</v>
      </c>
      <c r="I31" s="47">
        <v>39342.674400000004</v>
      </c>
      <c r="J31" s="48">
        <v>6.0672945600456503</v>
      </c>
      <c r="K31" s="47">
        <v>41844.592900000003</v>
      </c>
      <c r="L31" s="48">
        <v>3.69935276654207</v>
      </c>
      <c r="M31" s="48">
        <v>-5.9790723881077999E-2</v>
      </c>
      <c r="N31" s="47">
        <v>23447917.798300002</v>
      </c>
      <c r="O31" s="47">
        <v>313514470.19889998</v>
      </c>
      <c r="P31" s="47">
        <v>25691</v>
      </c>
      <c r="Q31" s="47">
        <v>25675</v>
      </c>
      <c r="R31" s="48">
        <v>6.2317429406033999E-2</v>
      </c>
      <c r="S31" s="47">
        <v>25.239909279514201</v>
      </c>
      <c r="T31" s="47">
        <v>23.4292029133398</v>
      </c>
      <c r="U31" s="49">
        <v>7.1739812775161198</v>
      </c>
    </row>
    <row r="32" spans="1:21" ht="12" thickBot="1">
      <c r="A32" s="69"/>
      <c r="B32" s="71" t="s">
        <v>30</v>
      </c>
      <c r="C32" s="72"/>
      <c r="D32" s="47">
        <v>114701.9016</v>
      </c>
      <c r="E32" s="47">
        <v>132770</v>
      </c>
      <c r="F32" s="48">
        <v>86.391429991715</v>
      </c>
      <c r="G32" s="47">
        <v>153512.91990000001</v>
      </c>
      <c r="H32" s="48">
        <v>-25.281923062424902</v>
      </c>
      <c r="I32" s="47">
        <v>31039.542099999999</v>
      </c>
      <c r="J32" s="48">
        <v>27.061052752415701</v>
      </c>
      <c r="K32" s="47">
        <v>39908.854899999998</v>
      </c>
      <c r="L32" s="48">
        <v>25.997065866506301</v>
      </c>
      <c r="M32" s="48">
        <v>-0.22223922039918001</v>
      </c>
      <c r="N32" s="47">
        <v>2555239.7752</v>
      </c>
      <c r="O32" s="47">
        <v>45932605.598300003</v>
      </c>
      <c r="P32" s="47">
        <v>25107</v>
      </c>
      <c r="Q32" s="47">
        <v>25321</v>
      </c>
      <c r="R32" s="48">
        <v>-0.84514829588089302</v>
      </c>
      <c r="S32" s="47">
        <v>4.5685227864738902</v>
      </c>
      <c r="T32" s="47">
        <v>4.59627322380633</v>
      </c>
      <c r="U32" s="49">
        <v>-0.60742692177426905</v>
      </c>
    </row>
    <row r="33" spans="1:21" ht="12" thickBot="1">
      <c r="A33" s="69"/>
      <c r="B33" s="71" t="s">
        <v>31</v>
      </c>
      <c r="C33" s="72"/>
      <c r="D33" s="47">
        <v>15.3848</v>
      </c>
      <c r="E33" s="50"/>
      <c r="F33" s="50"/>
      <c r="G33" s="47">
        <v>188.49299999999999</v>
      </c>
      <c r="H33" s="48">
        <v>-91.837999289098306</v>
      </c>
      <c r="I33" s="47">
        <v>2.9956</v>
      </c>
      <c r="J33" s="48">
        <v>19.471166346003798</v>
      </c>
      <c r="K33" s="47">
        <v>36.137900000000002</v>
      </c>
      <c r="L33" s="48">
        <v>19.172011692741901</v>
      </c>
      <c r="M33" s="48">
        <v>-0.91710641736238097</v>
      </c>
      <c r="N33" s="47">
        <v>636.16420000000005</v>
      </c>
      <c r="O33" s="47">
        <v>29929.388599999998</v>
      </c>
      <c r="P33" s="47">
        <v>4</v>
      </c>
      <c r="Q33" s="47">
        <v>12</v>
      </c>
      <c r="R33" s="48">
        <v>-66.6666666666667</v>
      </c>
      <c r="S33" s="47">
        <v>3.8462000000000001</v>
      </c>
      <c r="T33" s="47">
        <v>4.814025</v>
      </c>
      <c r="U33" s="49">
        <v>-25.163148042223501</v>
      </c>
    </row>
    <row r="34" spans="1:21" ht="12" thickBot="1">
      <c r="A34" s="69"/>
      <c r="B34" s="71" t="s">
        <v>36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180167.50640000001</v>
      </c>
      <c r="E35" s="47">
        <v>185674</v>
      </c>
      <c r="F35" s="48">
        <v>97.034321660544805</v>
      </c>
      <c r="G35" s="47">
        <v>216880.89540000001</v>
      </c>
      <c r="H35" s="48">
        <v>-16.9279036460489</v>
      </c>
      <c r="I35" s="47">
        <v>20943.7637</v>
      </c>
      <c r="J35" s="48">
        <v>11.624606522278</v>
      </c>
      <c r="K35" s="47">
        <v>36010.367299999998</v>
      </c>
      <c r="L35" s="48">
        <v>16.603752595905199</v>
      </c>
      <c r="M35" s="48">
        <v>-0.41839627667446799</v>
      </c>
      <c r="N35" s="47">
        <v>3967193.0477</v>
      </c>
      <c r="O35" s="47">
        <v>50156955.094599999</v>
      </c>
      <c r="P35" s="47">
        <v>12610</v>
      </c>
      <c r="Q35" s="47">
        <v>12542</v>
      </c>
      <c r="R35" s="48">
        <v>0.54217828097591403</v>
      </c>
      <c r="S35" s="47">
        <v>14.2876690245837</v>
      </c>
      <c r="T35" s="47">
        <v>14.3078909743263</v>
      </c>
      <c r="U35" s="49">
        <v>-0.14153428181886099</v>
      </c>
    </row>
    <row r="36" spans="1:21" ht="12" thickBot="1">
      <c r="A36" s="69"/>
      <c r="B36" s="71" t="s">
        <v>37</v>
      </c>
      <c r="C36" s="72"/>
      <c r="D36" s="50"/>
      <c r="E36" s="47">
        <v>484133</v>
      </c>
      <c r="F36" s="50"/>
      <c r="G36" s="47">
        <v>108704.27</v>
      </c>
      <c r="H36" s="50"/>
      <c r="I36" s="50"/>
      <c r="J36" s="50"/>
      <c r="K36" s="47">
        <v>4477.5726000000004</v>
      </c>
      <c r="L36" s="48">
        <v>4.1190402180153596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38</v>
      </c>
      <c r="C37" s="72"/>
      <c r="D37" s="50"/>
      <c r="E37" s="47">
        <v>159185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39</v>
      </c>
      <c r="C38" s="72"/>
      <c r="D38" s="50"/>
      <c r="E38" s="47">
        <v>175019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252813.93229999999</v>
      </c>
      <c r="E39" s="47">
        <v>305383</v>
      </c>
      <c r="F39" s="48">
        <v>82.785856547351997</v>
      </c>
      <c r="G39" s="47">
        <v>363590.63829999999</v>
      </c>
      <c r="H39" s="48">
        <v>-30.467425266488199</v>
      </c>
      <c r="I39" s="47">
        <v>-10919.847900000001</v>
      </c>
      <c r="J39" s="48">
        <v>-4.3193220407813699</v>
      </c>
      <c r="K39" s="47">
        <v>21004.187699999999</v>
      </c>
      <c r="L39" s="48">
        <v>5.7768780291502901</v>
      </c>
      <c r="M39" s="48">
        <v>-1.5198890838325501</v>
      </c>
      <c r="N39" s="47">
        <v>5272701.0169000002</v>
      </c>
      <c r="O39" s="47">
        <v>117994999.0905</v>
      </c>
      <c r="P39" s="47">
        <v>415</v>
      </c>
      <c r="Q39" s="47">
        <v>387</v>
      </c>
      <c r="R39" s="48">
        <v>7.2351421188630498</v>
      </c>
      <c r="S39" s="47">
        <v>609.19019831325295</v>
      </c>
      <c r="T39" s="47">
        <v>668.90172093023295</v>
      </c>
      <c r="U39" s="49">
        <v>-9.8017864998995403</v>
      </c>
    </row>
    <row r="40" spans="1:21" ht="12" thickBot="1">
      <c r="A40" s="69"/>
      <c r="B40" s="71" t="s">
        <v>34</v>
      </c>
      <c r="C40" s="72"/>
      <c r="D40" s="47">
        <v>373218.24400000001</v>
      </c>
      <c r="E40" s="47">
        <v>389165</v>
      </c>
      <c r="F40" s="48">
        <v>95.902314956381005</v>
      </c>
      <c r="G40" s="47">
        <v>627475.68400000001</v>
      </c>
      <c r="H40" s="48">
        <v>-40.5206841449493</v>
      </c>
      <c r="I40" s="47">
        <v>26648.733700000001</v>
      </c>
      <c r="J40" s="48">
        <v>7.1402548317010996</v>
      </c>
      <c r="K40" s="47">
        <v>58164.691899999998</v>
      </c>
      <c r="L40" s="48">
        <v>9.2696328133728905</v>
      </c>
      <c r="M40" s="48">
        <v>-0.54184002649208596</v>
      </c>
      <c r="N40" s="47">
        <v>9345587.8143000007</v>
      </c>
      <c r="O40" s="47">
        <v>160773194.7633</v>
      </c>
      <c r="P40" s="47">
        <v>2095</v>
      </c>
      <c r="Q40" s="47">
        <v>2165</v>
      </c>
      <c r="R40" s="48">
        <v>-3.2332563510392598</v>
      </c>
      <c r="S40" s="47">
        <v>178.147133174224</v>
      </c>
      <c r="T40" s="47">
        <v>185.23289103926101</v>
      </c>
      <c r="U40" s="49">
        <v>-3.9774751009363198</v>
      </c>
    </row>
    <row r="41" spans="1:21" ht="12" thickBot="1">
      <c r="A41" s="69"/>
      <c r="B41" s="71" t="s">
        <v>40</v>
      </c>
      <c r="C41" s="72"/>
      <c r="D41" s="50"/>
      <c r="E41" s="47">
        <v>199146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41</v>
      </c>
      <c r="C42" s="72"/>
      <c r="D42" s="50"/>
      <c r="E42" s="47">
        <v>61376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46881.908600000002</v>
      </c>
      <c r="E43" s="53"/>
      <c r="F43" s="53"/>
      <c r="G43" s="52">
        <v>53870.54</v>
      </c>
      <c r="H43" s="54">
        <v>-12.9730115940921</v>
      </c>
      <c r="I43" s="52">
        <v>3941.3676</v>
      </c>
      <c r="J43" s="54">
        <v>8.4070118254528605</v>
      </c>
      <c r="K43" s="52">
        <v>4715.8568999999998</v>
      </c>
      <c r="L43" s="54">
        <v>8.7540553705234796</v>
      </c>
      <c r="M43" s="54">
        <v>-0.16423087392664501</v>
      </c>
      <c r="N43" s="52">
        <v>545191.55720000004</v>
      </c>
      <c r="O43" s="52">
        <v>15670632.257099999</v>
      </c>
      <c r="P43" s="52">
        <v>54</v>
      </c>
      <c r="Q43" s="52">
        <v>36</v>
      </c>
      <c r="R43" s="54">
        <v>50</v>
      </c>
      <c r="S43" s="52">
        <v>868.18349259259298</v>
      </c>
      <c r="T43" s="52">
        <v>1400.48893611111</v>
      </c>
      <c r="U43" s="55">
        <v>-61.312550637070302</v>
      </c>
    </row>
  </sheetData>
  <mergeCells count="41">
    <mergeCell ref="B21:C21"/>
    <mergeCell ref="B22:C22"/>
    <mergeCell ref="B43:C43"/>
    <mergeCell ref="B37:C37"/>
    <mergeCell ref="B38:C38"/>
    <mergeCell ref="B39:C39"/>
    <mergeCell ref="B40:C40"/>
    <mergeCell ref="B41:C41"/>
    <mergeCell ref="B42:C42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19:C19"/>
    <mergeCell ref="B20:C20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40529</v>
      </c>
      <c r="D2" s="32">
        <v>505883.34772478603</v>
      </c>
      <c r="E2" s="32">
        <v>401784.035747863</v>
      </c>
      <c r="F2" s="32">
        <v>104099.311976923</v>
      </c>
      <c r="G2" s="32">
        <v>401784.035747863</v>
      </c>
      <c r="H2" s="32">
        <v>0.20577730507459999</v>
      </c>
    </row>
    <row r="3" spans="1:8" ht="14.25">
      <c r="A3" s="32">
        <v>2</v>
      </c>
      <c r="B3" s="33">
        <v>13</v>
      </c>
      <c r="C3" s="32">
        <v>8473.1919999999991</v>
      </c>
      <c r="D3" s="32">
        <v>66754.840027925296</v>
      </c>
      <c r="E3" s="32">
        <v>52009.6115370017</v>
      </c>
      <c r="F3" s="32">
        <v>14745.2284909235</v>
      </c>
      <c r="G3" s="32">
        <v>52009.6115370017</v>
      </c>
      <c r="H3" s="32">
        <v>0.22088628307333599</v>
      </c>
    </row>
    <row r="4" spans="1:8" ht="14.25">
      <c r="A4" s="32">
        <v>3</v>
      </c>
      <c r="B4" s="33">
        <v>14</v>
      </c>
      <c r="C4" s="32">
        <v>88118</v>
      </c>
      <c r="D4" s="32">
        <v>85074.902092307704</v>
      </c>
      <c r="E4" s="32">
        <v>61732.033142735003</v>
      </c>
      <c r="F4" s="32">
        <v>23342.868949572599</v>
      </c>
      <c r="G4" s="32">
        <v>61732.033142735003</v>
      </c>
      <c r="H4" s="32">
        <v>0.27438020350872999</v>
      </c>
    </row>
    <row r="5" spans="1:8" ht="14.25">
      <c r="A5" s="32">
        <v>4</v>
      </c>
      <c r="B5" s="33">
        <v>15</v>
      </c>
      <c r="C5" s="32">
        <v>3041</v>
      </c>
      <c r="D5" s="32">
        <v>48683.983932478601</v>
      </c>
      <c r="E5" s="32">
        <v>37260.014633333303</v>
      </c>
      <c r="F5" s="32">
        <v>11423.969299145299</v>
      </c>
      <c r="G5" s="32">
        <v>37260.014633333303</v>
      </c>
      <c r="H5" s="32">
        <v>0.234655596694584</v>
      </c>
    </row>
    <row r="6" spans="1:8" ht="14.25">
      <c r="A6" s="32">
        <v>5</v>
      </c>
      <c r="B6" s="33">
        <v>16</v>
      </c>
      <c r="C6" s="32">
        <v>2385</v>
      </c>
      <c r="D6" s="32">
        <v>215203.09307264999</v>
      </c>
      <c r="E6" s="32">
        <v>227795.720149573</v>
      </c>
      <c r="F6" s="32">
        <v>-12592.6270769231</v>
      </c>
      <c r="G6" s="32">
        <v>227795.720149573</v>
      </c>
      <c r="H6" s="32">
        <v>-5.8515084040506697E-2</v>
      </c>
    </row>
    <row r="7" spans="1:8" ht="14.25">
      <c r="A7" s="32">
        <v>6</v>
      </c>
      <c r="B7" s="33">
        <v>17</v>
      </c>
      <c r="C7" s="32">
        <v>14796</v>
      </c>
      <c r="D7" s="32">
        <v>386735.29975213698</v>
      </c>
      <c r="E7" s="32">
        <v>291170.12861880299</v>
      </c>
      <c r="F7" s="32">
        <v>95565.171133333293</v>
      </c>
      <c r="G7" s="32">
        <v>291170.12861880299</v>
      </c>
      <c r="H7" s="32">
        <v>0.247107443242399</v>
      </c>
    </row>
    <row r="8" spans="1:8" ht="14.25">
      <c r="A8" s="32">
        <v>7</v>
      </c>
      <c r="B8" s="33">
        <v>18</v>
      </c>
      <c r="C8" s="32">
        <v>38344</v>
      </c>
      <c r="D8" s="32">
        <v>158352.53729316199</v>
      </c>
      <c r="E8" s="32">
        <v>129247.41770683799</v>
      </c>
      <c r="F8" s="32">
        <v>29105.119586324799</v>
      </c>
      <c r="G8" s="32">
        <v>129247.41770683799</v>
      </c>
      <c r="H8" s="32">
        <v>0.183799515207272</v>
      </c>
    </row>
    <row r="9" spans="1:8" ht="14.25">
      <c r="A9" s="32">
        <v>8</v>
      </c>
      <c r="B9" s="33">
        <v>19</v>
      </c>
      <c r="C9" s="32">
        <v>11104</v>
      </c>
      <c r="D9" s="32">
        <v>97682.311752136797</v>
      </c>
      <c r="E9" s="32">
        <v>77486.040778632494</v>
      </c>
      <c r="F9" s="32">
        <v>20196.270973504299</v>
      </c>
      <c r="G9" s="32">
        <v>77486.040778632494</v>
      </c>
      <c r="H9" s="32">
        <v>0.206754637674333</v>
      </c>
    </row>
    <row r="10" spans="1:8" ht="14.25">
      <c r="A10" s="32">
        <v>9</v>
      </c>
      <c r="B10" s="33">
        <v>21</v>
      </c>
      <c r="C10" s="32">
        <v>131606</v>
      </c>
      <c r="D10" s="32">
        <v>557287.63520000002</v>
      </c>
      <c r="E10" s="32">
        <v>524265.8101</v>
      </c>
      <c r="F10" s="32">
        <v>33021.825100000002</v>
      </c>
      <c r="G10" s="32">
        <v>524265.8101</v>
      </c>
      <c r="H10" s="32">
        <v>5.92545447166598E-2</v>
      </c>
    </row>
    <row r="11" spans="1:8" ht="14.25">
      <c r="A11" s="32">
        <v>10</v>
      </c>
      <c r="B11" s="33">
        <v>22</v>
      </c>
      <c r="C11" s="32">
        <v>35960.5</v>
      </c>
      <c r="D11" s="32">
        <v>590927.45139487204</v>
      </c>
      <c r="E11" s="32">
        <v>554171.49541025597</v>
      </c>
      <c r="F11" s="32">
        <v>36755.955984615401</v>
      </c>
      <c r="G11" s="32">
        <v>554171.49541025597</v>
      </c>
      <c r="H11" s="32">
        <v>6.2200454383788899E-2</v>
      </c>
    </row>
    <row r="12" spans="1:8" ht="14.25">
      <c r="A12" s="32">
        <v>11</v>
      </c>
      <c r="B12" s="33">
        <v>23</v>
      </c>
      <c r="C12" s="32">
        <v>144803.166</v>
      </c>
      <c r="D12" s="32">
        <v>1238517.4802085501</v>
      </c>
      <c r="E12" s="32">
        <v>1044999.56750598</v>
      </c>
      <c r="F12" s="32">
        <v>193517.912702564</v>
      </c>
      <c r="G12" s="32">
        <v>1044999.56750598</v>
      </c>
      <c r="H12" s="32">
        <v>0.15624964184597401</v>
      </c>
    </row>
    <row r="13" spans="1:8" ht="14.25">
      <c r="A13" s="32">
        <v>12</v>
      </c>
      <c r="B13" s="33">
        <v>24</v>
      </c>
      <c r="C13" s="32">
        <v>20586.178</v>
      </c>
      <c r="D13" s="32">
        <v>509332.57606581203</v>
      </c>
      <c r="E13" s="32">
        <v>452157.347926496</v>
      </c>
      <c r="F13" s="32">
        <v>57175.228139316197</v>
      </c>
      <c r="G13" s="32">
        <v>452157.347926496</v>
      </c>
      <c r="H13" s="32">
        <v>0.112255195968319</v>
      </c>
    </row>
    <row r="14" spans="1:8" ht="14.25">
      <c r="A14" s="32">
        <v>13</v>
      </c>
      <c r="B14" s="33">
        <v>25</v>
      </c>
      <c r="C14" s="32">
        <v>70911</v>
      </c>
      <c r="D14" s="32">
        <v>958461.35939999996</v>
      </c>
      <c r="E14" s="32">
        <v>927638.87300000002</v>
      </c>
      <c r="F14" s="32">
        <v>30822.486400000002</v>
      </c>
      <c r="G14" s="32">
        <v>927638.87300000002</v>
      </c>
      <c r="H14" s="32">
        <v>3.2158298399525401E-2</v>
      </c>
    </row>
    <row r="15" spans="1:8" ht="14.25">
      <c r="A15" s="32">
        <v>14</v>
      </c>
      <c r="B15" s="33">
        <v>26</v>
      </c>
      <c r="C15" s="32">
        <v>60441</v>
      </c>
      <c r="D15" s="32">
        <v>301343.46701248799</v>
      </c>
      <c r="E15" s="32">
        <v>263137.69048436597</v>
      </c>
      <c r="F15" s="32">
        <v>38205.776528121904</v>
      </c>
      <c r="G15" s="32">
        <v>263137.69048436597</v>
      </c>
      <c r="H15" s="32">
        <v>0.12678481769289099</v>
      </c>
    </row>
    <row r="16" spans="1:8" ht="14.25">
      <c r="A16" s="32">
        <v>15</v>
      </c>
      <c r="B16" s="33">
        <v>27</v>
      </c>
      <c r="C16" s="32">
        <v>121924.031</v>
      </c>
      <c r="D16" s="32">
        <v>806419.92889528</v>
      </c>
      <c r="E16" s="32">
        <v>697178.31500265503</v>
      </c>
      <c r="F16" s="32">
        <v>109241.613892625</v>
      </c>
      <c r="G16" s="32">
        <v>697178.31500265503</v>
      </c>
      <c r="H16" s="32">
        <v>0.13546492339577501</v>
      </c>
    </row>
    <row r="17" spans="1:8" ht="14.25">
      <c r="A17" s="32">
        <v>16</v>
      </c>
      <c r="B17" s="33">
        <v>29</v>
      </c>
      <c r="C17" s="32">
        <v>168376</v>
      </c>
      <c r="D17" s="32">
        <v>2074065.7367700899</v>
      </c>
      <c r="E17" s="32">
        <v>1881830.3054025599</v>
      </c>
      <c r="F17" s="32">
        <v>192235.431367521</v>
      </c>
      <c r="G17" s="32">
        <v>1881830.3054025599</v>
      </c>
      <c r="H17" s="32">
        <v>9.2685312697410899E-2</v>
      </c>
    </row>
    <row r="18" spans="1:8" ht="14.25">
      <c r="A18" s="32">
        <v>17</v>
      </c>
      <c r="B18" s="33">
        <v>31</v>
      </c>
      <c r="C18" s="32">
        <v>33153.24</v>
      </c>
      <c r="D18" s="32">
        <v>236201.65791335001</v>
      </c>
      <c r="E18" s="32">
        <v>200307.83194725201</v>
      </c>
      <c r="F18" s="32">
        <v>35893.825966098302</v>
      </c>
      <c r="G18" s="32">
        <v>200307.83194725201</v>
      </c>
      <c r="H18" s="32">
        <v>0.15196263346833</v>
      </c>
    </row>
    <row r="19" spans="1:8" ht="14.25">
      <c r="A19" s="32">
        <v>18</v>
      </c>
      <c r="B19" s="33">
        <v>32</v>
      </c>
      <c r="C19" s="32">
        <v>14128.279</v>
      </c>
      <c r="D19" s="32">
        <v>220500.65958273999</v>
      </c>
      <c r="E19" s="32">
        <v>199380.20768931499</v>
      </c>
      <c r="F19" s="32">
        <v>21120.451893424499</v>
      </c>
      <c r="G19" s="32">
        <v>199380.20768931499</v>
      </c>
      <c r="H19" s="32">
        <v>9.5784075809076594E-2</v>
      </c>
    </row>
    <row r="20" spans="1:8" ht="14.25">
      <c r="A20" s="32">
        <v>19</v>
      </c>
      <c r="B20" s="33">
        <v>33</v>
      </c>
      <c r="C20" s="32">
        <v>34222.85</v>
      </c>
      <c r="D20" s="32">
        <v>417706.21965169802</v>
      </c>
      <c r="E20" s="32">
        <v>326711.68045075098</v>
      </c>
      <c r="F20" s="32">
        <v>90994.539200947402</v>
      </c>
      <c r="G20" s="32">
        <v>326711.68045075098</v>
      </c>
      <c r="H20" s="32">
        <v>0.21784339068932901</v>
      </c>
    </row>
    <row r="21" spans="1:8" ht="14.25">
      <c r="A21" s="32">
        <v>20</v>
      </c>
      <c r="B21" s="33">
        <v>34</v>
      </c>
      <c r="C21" s="32">
        <v>42907.425000000003</v>
      </c>
      <c r="D21" s="32">
        <v>211158.666591355</v>
      </c>
      <c r="E21" s="32">
        <v>148044.05713172501</v>
      </c>
      <c r="F21" s="32">
        <v>63114.609459629901</v>
      </c>
      <c r="G21" s="32">
        <v>148044.05713172501</v>
      </c>
      <c r="H21" s="32">
        <v>0.29889660925815797</v>
      </c>
    </row>
    <row r="22" spans="1:8" ht="14.25">
      <c r="A22" s="32">
        <v>21</v>
      </c>
      <c r="B22" s="33">
        <v>35</v>
      </c>
      <c r="C22" s="32">
        <v>36051.076000000001</v>
      </c>
      <c r="D22" s="32">
        <v>865537.787763717</v>
      </c>
      <c r="E22" s="32">
        <v>818495.98684366595</v>
      </c>
      <c r="F22" s="32">
        <v>47041.800920050802</v>
      </c>
      <c r="G22" s="32">
        <v>818495.98684366595</v>
      </c>
      <c r="H22" s="32">
        <v>5.4349794526697998E-2</v>
      </c>
    </row>
    <row r="23" spans="1:8" ht="14.25">
      <c r="A23" s="32">
        <v>22</v>
      </c>
      <c r="B23" s="33">
        <v>36</v>
      </c>
      <c r="C23" s="32">
        <v>102617.37699999999</v>
      </c>
      <c r="D23" s="32">
        <v>497987.82362654898</v>
      </c>
      <c r="E23" s="32">
        <v>425542.72425639699</v>
      </c>
      <c r="F23" s="32">
        <v>72445.099370151394</v>
      </c>
      <c r="G23" s="32">
        <v>425542.72425639699</v>
      </c>
      <c r="H23" s="32">
        <v>0.14547564404803501</v>
      </c>
    </row>
    <row r="24" spans="1:8" ht="14.25">
      <c r="A24" s="32">
        <v>23</v>
      </c>
      <c r="B24" s="33">
        <v>37</v>
      </c>
      <c r="C24" s="32">
        <v>87464.691000000006</v>
      </c>
      <c r="D24" s="32">
        <v>682241.94358849595</v>
      </c>
      <c r="E24" s="32">
        <v>579395.08722475695</v>
      </c>
      <c r="F24" s="32">
        <v>102846.856363739</v>
      </c>
      <c r="G24" s="32">
        <v>579395.08722475695</v>
      </c>
      <c r="H24" s="32">
        <v>0.15074836328997701</v>
      </c>
    </row>
    <row r="25" spans="1:8" ht="14.25">
      <c r="A25" s="32">
        <v>24</v>
      </c>
      <c r="B25" s="33">
        <v>38</v>
      </c>
      <c r="C25" s="32">
        <v>145368.23800000001</v>
      </c>
      <c r="D25" s="32">
        <v>648438.54061504395</v>
      </c>
      <c r="E25" s="32">
        <v>609095.68370354001</v>
      </c>
      <c r="F25" s="32">
        <v>39342.856911504401</v>
      </c>
      <c r="G25" s="32">
        <v>609095.68370354001</v>
      </c>
      <c r="H25" s="32">
        <v>6.0673224133450998E-2</v>
      </c>
    </row>
    <row r="26" spans="1:8" ht="14.25">
      <c r="A26" s="32">
        <v>25</v>
      </c>
      <c r="B26" s="33">
        <v>39</v>
      </c>
      <c r="C26" s="32">
        <v>82992.616999999998</v>
      </c>
      <c r="D26" s="32">
        <v>114701.811335345</v>
      </c>
      <c r="E26" s="32">
        <v>83662.381847960496</v>
      </c>
      <c r="F26" s="32">
        <v>31039.429487384801</v>
      </c>
      <c r="G26" s="32">
        <v>83662.381847960496</v>
      </c>
      <c r="H26" s="32">
        <v>0.27060975869541498</v>
      </c>
    </row>
    <row r="27" spans="1:8" ht="14.25">
      <c r="A27" s="32">
        <v>26</v>
      </c>
      <c r="B27" s="33">
        <v>40</v>
      </c>
      <c r="C27" s="32">
        <v>4</v>
      </c>
      <c r="D27" s="32">
        <v>15.384600000000001</v>
      </c>
      <c r="E27" s="32">
        <v>12.389200000000001</v>
      </c>
      <c r="F27" s="32">
        <v>2.9954000000000001</v>
      </c>
      <c r="G27" s="32">
        <v>12.389200000000001</v>
      </c>
      <c r="H27" s="32">
        <v>0.19470119470119501</v>
      </c>
    </row>
    <row r="28" spans="1:8" ht="14.25">
      <c r="A28" s="32">
        <v>27</v>
      </c>
      <c r="B28" s="33">
        <v>42</v>
      </c>
      <c r="C28" s="32">
        <v>11352.802</v>
      </c>
      <c r="D28" s="32">
        <v>180167.5061</v>
      </c>
      <c r="E28" s="32">
        <v>159223.74290000001</v>
      </c>
      <c r="F28" s="32">
        <v>20943.763200000001</v>
      </c>
      <c r="G28" s="32">
        <v>159223.74290000001</v>
      </c>
      <c r="H28" s="32">
        <v>0.11624606264114801</v>
      </c>
    </row>
    <row r="29" spans="1:8" ht="14.25">
      <c r="A29" s="32">
        <v>28</v>
      </c>
      <c r="B29" s="33">
        <v>75</v>
      </c>
      <c r="C29" s="32">
        <v>414</v>
      </c>
      <c r="D29" s="32">
        <v>252813.931623932</v>
      </c>
      <c r="E29" s="32">
        <v>263733.77957264998</v>
      </c>
      <c r="F29" s="32">
        <v>-10919.847948717899</v>
      </c>
      <c r="G29" s="32">
        <v>263733.77957264998</v>
      </c>
      <c r="H29" s="32">
        <v>-4.3193220716022697E-2</v>
      </c>
    </row>
    <row r="30" spans="1:8" ht="14.25">
      <c r="A30" s="32">
        <v>29</v>
      </c>
      <c r="B30" s="33">
        <v>76</v>
      </c>
      <c r="C30" s="32">
        <v>2173</v>
      </c>
      <c r="D30" s="32">
        <v>373218.23550512799</v>
      </c>
      <c r="E30" s="32">
        <v>346569.50768205099</v>
      </c>
      <c r="F30" s="32">
        <v>26648.727823076901</v>
      </c>
      <c r="G30" s="32">
        <v>346569.50768205099</v>
      </c>
      <c r="H30" s="32">
        <v>7.14025341956014E-2</v>
      </c>
    </row>
    <row r="31" spans="1:8" ht="14.25">
      <c r="A31" s="32">
        <v>30</v>
      </c>
      <c r="B31" s="33">
        <v>99</v>
      </c>
      <c r="C31" s="32">
        <v>60</v>
      </c>
      <c r="D31" s="32">
        <v>46881.908781484002</v>
      </c>
      <c r="E31" s="32">
        <v>42940.5404886166</v>
      </c>
      <c r="F31" s="32">
        <v>3941.3682928674102</v>
      </c>
      <c r="G31" s="32">
        <v>42940.5404886166</v>
      </c>
      <c r="H31" s="32">
        <v>8.4070132708078907E-2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2013-11-21T00:15:44Z</dcterms:modified>
</cp:coreProperties>
</file>