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<sst xmlns="http://schemas.openxmlformats.org/spreadsheetml/2006/main" count="114" uniqueCount="71">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</sst>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44" Type="http://schemas.openxmlformats.org/officeDocument/2006/relationships/image" Target="cid:c5fc194a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2" Type="http://schemas.openxmlformats.org/officeDocument/2006/relationships/image" Target="cid:a60cacae13" TargetMode="External"/><Relationship Id="rId207" Type="http://schemas.openxmlformats.org/officeDocument/2006/relationships/hyperlink" Target="cid:b97944ee2" TargetMode="External"/><Relationship Id="rId223" Type="http://schemas.openxmlformats.org/officeDocument/2006/relationships/hyperlink" Target="cid:ed01ac172" TargetMode="External"/><Relationship Id="rId228" Type="http://schemas.openxmlformats.org/officeDocument/2006/relationships/image" Target="cid:fd20b79113" TargetMode="External"/><Relationship Id="rId244" Type="http://schemas.openxmlformats.org/officeDocument/2006/relationships/image" Target="cid:2fee711c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65" Type="http://schemas.openxmlformats.org/officeDocument/2006/relationships/hyperlink" Target="cid:8c9b5667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3" Type="http://schemas.openxmlformats.org/officeDocument/2006/relationships/hyperlink" Target="cid:c8f5e1192" TargetMode="External"/><Relationship Id="rId218" Type="http://schemas.openxmlformats.org/officeDocument/2006/relationships/image" Target="cid:dd85b63513" TargetMode="External"/><Relationship Id="rId234" Type="http://schemas.openxmlformats.org/officeDocument/2006/relationships/image" Target="cid:bf349d213" TargetMode="External"/><Relationship Id="rId239" Type="http://schemas.openxmlformats.org/officeDocument/2006/relationships/hyperlink" Target="cid:25a2b86c2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0" Type="http://schemas.openxmlformats.org/officeDocument/2006/relationships/image" Target="cid:4fda174d13" TargetMode="External"/><Relationship Id="rId255" Type="http://schemas.openxmlformats.org/officeDocument/2006/relationships/hyperlink" Target="cid:688eac6f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0" Type="http://schemas.openxmlformats.org/officeDocument/2006/relationships/image" Target="cid:25a2b89113" TargetMode="External"/><Relationship Id="rId245" Type="http://schemas.openxmlformats.org/officeDocument/2006/relationships/hyperlink" Target="cid:451c38c72" TargetMode="External"/><Relationship Id="rId261" Type="http://schemas.openxmlformats.org/officeDocument/2006/relationships/hyperlink" Target="cid:7804080e2" TargetMode="External"/><Relationship Id="rId266" Type="http://schemas.openxmlformats.org/officeDocument/2006/relationships/image" Target="cid:8c9b568c13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1" Type="http://schemas.openxmlformats.org/officeDocument/2006/relationships/hyperlink" Target="cid:53f9d4bf2" TargetMode="External"/><Relationship Id="rId256" Type="http://schemas.openxmlformats.org/officeDocument/2006/relationships/image" Target="cid:688eac92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M11" sqref="M11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13172921.3532</v>
      </c>
      <c r="F3" s="25">
        <f>RA!I7</f>
        <v>1425093.4908</v>
      </c>
      <c r="G3" s="16">
        <f>E3-F3</f>
        <v>11747827.862399999</v>
      </c>
      <c r="H3" s="27">
        <f>RA!J7</f>
        <v>10.818355720721099</v>
      </c>
      <c r="I3" s="20">
        <f>SUM(I4:I39)</f>
        <v>13172924.258189686</v>
      </c>
      <c r="J3" s="21">
        <f>SUM(J4:J39)</f>
        <v>11747827.936224991</v>
      </c>
      <c r="K3" s="22">
        <f>E3-I3</f>
        <v>-2.9049896858632565</v>
      </c>
      <c r="L3" s="22">
        <f>G3-J3</f>
        <v>-7.3824992403388023E-2</v>
      </c>
    </row>
    <row r="4" spans="1:12">
      <c r="A4" s="59">
        <f>RA!A8</f>
        <v>41604</v>
      </c>
      <c r="B4" s="12">
        <v>12</v>
      </c>
      <c r="C4" s="56" t="s">
        <v>6</v>
      </c>
      <c r="D4" s="56"/>
      <c r="E4" s="15">
        <f>RA!D8</f>
        <v>510429.55619999999</v>
      </c>
      <c r="F4" s="25">
        <f>RA!I8</f>
        <v>79258.304300000003</v>
      </c>
      <c r="G4" s="16">
        <f t="shared" ref="G4:G39" si="0">E4-F4</f>
        <v>431171.25189999997</v>
      </c>
      <c r="H4" s="27">
        <f>RA!J8</f>
        <v>15.527765455052201</v>
      </c>
      <c r="I4" s="20">
        <f>VLOOKUP(B4,RMS!B:D,3,FALSE)</f>
        <v>510429.92460341897</v>
      </c>
      <c r="J4" s="21">
        <f>VLOOKUP(B4,RMS!B:E,4,FALSE)</f>
        <v>431171.250125641</v>
      </c>
      <c r="K4" s="22">
        <f t="shared" ref="K4:K39" si="1">E4-I4</f>
        <v>-0.36840341897914186</v>
      </c>
      <c r="L4" s="22">
        <f t="shared" ref="L4:L39" si="2">G4-J4</f>
        <v>1.7743589705787599E-3</v>
      </c>
    </row>
    <row r="5" spans="1:12">
      <c r="A5" s="59"/>
      <c r="B5" s="12">
        <v>13</v>
      </c>
      <c r="C5" s="56" t="s">
        <v>7</v>
      </c>
      <c r="D5" s="56"/>
      <c r="E5" s="15">
        <f>RA!D9</f>
        <v>67800.741699999999</v>
      </c>
      <c r="F5" s="25">
        <f>RA!I9</f>
        <v>14981.5088</v>
      </c>
      <c r="G5" s="16">
        <f t="shared" si="0"/>
        <v>52819.232900000003</v>
      </c>
      <c r="H5" s="27">
        <f>RA!J9</f>
        <v>22.096378925011098</v>
      </c>
      <c r="I5" s="20">
        <f>VLOOKUP(B5,RMS!B:D,3,FALSE)</f>
        <v>67800.750691082401</v>
      </c>
      <c r="J5" s="21">
        <f>VLOOKUP(B5,RMS!B:E,4,FALSE)</f>
        <v>52819.242951803899</v>
      </c>
      <c r="K5" s="22">
        <f t="shared" si="1"/>
        <v>-8.991082402644679E-3</v>
      </c>
      <c r="L5" s="22">
        <f t="shared" si="2"/>
        <v>-1.0051803896203637E-2</v>
      </c>
    </row>
    <row r="6" spans="1:12">
      <c r="A6" s="59"/>
      <c r="B6" s="12">
        <v>14</v>
      </c>
      <c r="C6" s="56" t="s">
        <v>8</v>
      </c>
      <c r="D6" s="56"/>
      <c r="E6" s="15">
        <f>RA!D10</f>
        <v>89982.912299999996</v>
      </c>
      <c r="F6" s="25">
        <f>RA!I10</f>
        <v>23786.255399999998</v>
      </c>
      <c r="G6" s="16">
        <f t="shared" si="0"/>
        <v>66196.656900000002</v>
      </c>
      <c r="H6" s="27">
        <f>RA!J10</f>
        <v>26.434191550388402</v>
      </c>
      <c r="I6" s="20">
        <f>VLOOKUP(B6,RMS!B:D,3,FALSE)</f>
        <v>89984.586488034198</v>
      </c>
      <c r="J6" s="21">
        <f>VLOOKUP(B6,RMS!B:E,4,FALSE)</f>
        <v>66196.656542735</v>
      </c>
      <c r="K6" s="22">
        <f t="shared" si="1"/>
        <v>-1.6741880342015065</v>
      </c>
      <c r="L6" s="22">
        <f t="shared" si="2"/>
        <v>3.5726500209420919E-4</v>
      </c>
    </row>
    <row r="7" spans="1:12">
      <c r="A7" s="59"/>
      <c r="B7" s="12">
        <v>15</v>
      </c>
      <c r="C7" s="56" t="s">
        <v>9</v>
      </c>
      <c r="D7" s="56"/>
      <c r="E7" s="15">
        <f>RA!D11</f>
        <v>56688.0173</v>
      </c>
      <c r="F7" s="25">
        <f>RA!I11</f>
        <v>12324.2871</v>
      </c>
      <c r="G7" s="16">
        <f t="shared" si="0"/>
        <v>44363.730199999998</v>
      </c>
      <c r="H7" s="27">
        <f>RA!J11</f>
        <v>21.740550626031499</v>
      </c>
      <c r="I7" s="20">
        <f>VLOOKUP(B7,RMS!B:D,3,FALSE)</f>
        <v>56688.028386324797</v>
      </c>
      <c r="J7" s="21">
        <f>VLOOKUP(B7,RMS!B:E,4,FALSE)</f>
        <v>44363.730229914501</v>
      </c>
      <c r="K7" s="22">
        <f t="shared" si="1"/>
        <v>-1.1086324797361158E-2</v>
      </c>
      <c r="L7" s="22">
        <f t="shared" si="2"/>
        <v>-2.9914503102190793E-5</v>
      </c>
    </row>
    <row r="8" spans="1:12">
      <c r="A8" s="59"/>
      <c r="B8" s="12">
        <v>16</v>
      </c>
      <c r="C8" s="56" t="s">
        <v>10</v>
      </c>
      <c r="D8" s="56"/>
      <c r="E8" s="15">
        <f>RA!D12</f>
        <v>268622.37920000002</v>
      </c>
      <c r="F8" s="25">
        <f>RA!I12</f>
        <v>-16536.432100000002</v>
      </c>
      <c r="G8" s="16">
        <f t="shared" si="0"/>
        <v>285158.8113</v>
      </c>
      <c r="H8" s="27">
        <f>RA!J12</f>
        <v>-6.1560143087289001</v>
      </c>
      <c r="I8" s="20">
        <f>VLOOKUP(B8,RMS!B:D,3,FALSE)</f>
        <v>268622.37104529899</v>
      </c>
      <c r="J8" s="21">
        <f>VLOOKUP(B8,RMS!B:E,4,FALSE)</f>
        <v>285158.81175641</v>
      </c>
      <c r="K8" s="22">
        <f t="shared" si="1"/>
        <v>8.1547010340727866E-3</v>
      </c>
      <c r="L8" s="22">
        <f t="shared" si="2"/>
        <v>-4.564099945127964E-4</v>
      </c>
    </row>
    <row r="9" spans="1:12">
      <c r="A9" s="59"/>
      <c r="B9" s="12">
        <v>17</v>
      </c>
      <c r="C9" s="56" t="s">
        <v>11</v>
      </c>
      <c r="D9" s="56"/>
      <c r="E9" s="15">
        <f>RA!D13</f>
        <v>356322.04879999999</v>
      </c>
      <c r="F9" s="25">
        <f>RA!I13</f>
        <v>74969.589500000002</v>
      </c>
      <c r="G9" s="16">
        <f t="shared" si="0"/>
        <v>281352.45929999999</v>
      </c>
      <c r="H9" s="27">
        <f>RA!J13</f>
        <v>21.039840153725599</v>
      </c>
      <c r="I9" s="20">
        <f>VLOOKUP(B9,RMS!B:D,3,FALSE)</f>
        <v>356322.17198119703</v>
      </c>
      <c r="J9" s="21">
        <f>VLOOKUP(B9,RMS!B:E,4,FALSE)</f>
        <v>281352.45829829102</v>
      </c>
      <c r="K9" s="22">
        <f t="shared" si="1"/>
        <v>-0.12318119703559205</v>
      </c>
      <c r="L9" s="22">
        <f t="shared" si="2"/>
        <v>1.0017089662142098E-3</v>
      </c>
    </row>
    <row r="10" spans="1:12">
      <c r="A10" s="59"/>
      <c r="B10" s="12">
        <v>18</v>
      </c>
      <c r="C10" s="56" t="s">
        <v>12</v>
      </c>
      <c r="D10" s="56"/>
      <c r="E10" s="15">
        <f>RA!D14</f>
        <v>168672.75539999999</v>
      </c>
      <c r="F10" s="25">
        <f>RA!I14</f>
        <v>33613.121299999999</v>
      </c>
      <c r="G10" s="16">
        <f t="shared" si="0"/>
        <v>135059.6341</v>
      </c>
      <c r="H10" s="27">
        <f>RA!J14</f>
        <v>19.928008658119101</v>
      </c>
      <c r="I10" s="20">
        <f>VLOOKUP(B10,RMS!B:D,3,FALSE)</f>
        <v>168672.74722222201</v>
      </c>
      <c r="J10" s="21">
        <f>VLOOKUP(B10,RMS!B:E,4,FALSE)</f>
        <v>135059.635102564</v>
      </c>
      <c r="K10" s="22">
        <f t="shared" si="1"/>
        <v>8.1777779851108789E-3</v>
      </c>
      <c r="L10" s="22">
        <f t="shared" si="2"/>
        <v>-1.0025640076491982E-3</v>
      </c>
    </row>
    <row r="11" spans="1:12">
      <c r="A11" s="59"/>
      <c r="B11" s="12">
        <v>19</v>
      </c>
      <c r="C11" s="56" t="s">
        <v>13</v>
      </c>
      <c r="D11" s="56"/>
      <c r="E11" s="15">
        <f>RA!D15</f>
        <v>106173.2032</v>
      </c>
      <c r="F11" s="25">
        <f>RA!I15</f>
        <v>22276.058400000002</v>
      </c>
      <c r="G11" s="16">
        <f t="shared" si="0"/>
        <v>83897.144800000009</v>
      </c>
      <c r="H11" s="27">
        <f>RA!J15</f>
        <v>20.980866855865901</v>
      </c>
      <c r="I11" s="20">
        <f>VLOOKUP(B11,RMS!B:D,3,FALSE)</f>
        <v>106173.252391453</v>
      </c>
      <c r="J11" s="21">
        <f>VLOOKUP(B11,RMS!B:E,4,FALSE)</f>
        <v>83897.143276923103</v>
      </c>
      <c r="K11" s="22">
        <f t="shared" si="1"/>
        <v>-4.9191452999366447E-2</v>
      </c>
      <c r="L11" s="22">
        <f t="shared" si="2"/>
        <v>1.5230769058689475E-3</v>
      </c>
    </row>
    <row r="12" spans="1:12">
      <c r="A12" s="59"/>
      <c r="B12" s="12">
        <v>21</v>
      </c>
      <c r="C12" s="56" t="s">
        <v>14</v>
      </c>
      <c r="D12" s="56"/>
      <c r="E12" s="15">
        <f>RA!D16</f>
        <v>533164.13199999998</v>
      </c>
      <c r="F12" s="25">
        <f>RA!I16</f>
        <v>12115.9437</v>
      </c>
      <c r="G12" s="16">
        <f t="shared" si="0"/>
        <v>521048.18829999998</v>
      </c>
      <c r="H12" s="27">
        <f>RA!J16</f>
        <v>2.2724603874890801</v>
      </c>
      <c r="I12" s="20">
        <f>VLOOKUP(B12,RMS!B:D,3,FALSE)</f>
        <v>533164.00300000003</v>
      </c>
      <c r="J12" s="21">
        <f>VLOOKUP(B12,RMS!B:E,4,FALSE)</f>
        <v>521048.18829999998</v>
      </c>
      <c r="K12" s="22">
        <f t="shared" si="1"/>
        <v>0.12899999995715916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RA!D17</f>
        <v>419764.14429999999</v>
      </c>
      <c r="F13" s="25">
        <f>RA!I17</f>
        <v>49189.2984</v>
      </c>
      <c r="G13" s="16">
        <f t="shared" si="0"/>
        <v>370574.84589999996</v>
      </c>
      <c r="H13" s="27">
        <f>RA!J17</f>
        <v>11.7183182670421</v>
      </c>
      <c r="I13" s="20">
        <f>VLOOKUP(B13,RMS!B:D,3,FALSE)</f>
        <v>419764.180920513</v>
      </c>
      <c r="J13" s="21">
        <f>VLOOKUP(B13,RMS!B:E,4,FALSE)</f>
        <v>370574.84622051299</v>
      </c>
      <c r="K13" s="22">
        <f t="shared" si="1"/>
        <v>-3.6620513012167066E-2</v>
      </c>
      <c r="L13" s="22">
        <f t="shared" si="2"/>
        <v>-3.2051303423941135E-4</v>
      </c>
    </row>
    <row r="14" spans="1:12">
      <c r="A14" s="59"/>
      <c r="B14" s="12">
        <v>23</v>
      </c>
      <c r="C14" s="56" t="s">
        <v>16</v>
      </c>
      <c r="D14" s="56"/>
      <c r="E14" s="15">
        <f>RA!D18</f>
        <v>1199666.5495</v>
      </c>
      <c r="F14" s="25">
        <f>RA!I18</f>
        <v>187638.7047</v>
      </c>
      <c r="G14" s="16">
        <f t="shared" si="0"/>
        <v>1012027.8448</v>
      </c>
      <c r="H14" s="27">
        <f>RA!J18</f>
        <v>15.6409049479795</v>
      </c>
      <c r="I14" s="20">
        <f>VLOOKUP(B14,RMS!B:D,3,FALSE)</f>
        <v>1199666.55187009</v>
      </c>
      <c r="J14" s="21">
        <f>VLOOKUP(B14,RMS!B:E,4,FALSE)</f>
        <v>1012027.86802906</v>
      </c>
      <c r="K14" s="22">
        <f t="shared" si="1"/>
        <v>-2.3700899910181761E-3</v>
      </c>
      <c r="L14" s="22">
        <f t="shared" si="2"/>
        <v>-2.3229059996083379E-2</v>
      </c>
    </row>
    <row r="15" spans="1:12">
      <c r="A15" s="59"/>
      <c r="B15" s="12">
        <v>24</v>
      </c>
      <c r="C15" s="56" t="s">
        <v>17</v>
      </c>
      <c r="D15" s="56"/>
      <c r="E15" s="15">
        <f>RA!D19</f>
        <v>571460.9277</v>
      </c>
      <c r="F15" s="25">
        <f>RA!I19</f>
        <v>46104.749300000003</v>
      </c>
      <c r="G15" s="16">
        <f t="shared" si="0"/>
        <v>525356.17839999998</v>
      </c>
      <c r="H15" s="27">
        <f>RA!J19</f>
        <v>8.0678742964214702</v>
      </c>
      <c r="I15" s="20">
        <f>VLOOKUP(B15,RMS!B:D,3,FALSE)</f>
        <v>571460.94618119695</v>
      </c>
      <c r="J15" s="21">
        <f>VLOOKUP(B15,RMS!B:E,4,FALSE)</f>
        <v>525356.17824871803</v>
      </c>
      <c r="K15" s="22">
        <f t="shared" si="1"/>
        <v>-1.8481196952052414E-2</v>
      </c>
      <c r="L15" s="22">
        <f t="shared" si="2"/>
        <v>1.5128194354474545E-4</v>
      </c>
    </row>
    <row r="16" spans="1:12">
      <c r="A16" s="59"/>
      <c r="B16" s="12">
        <v>25</v>
      </c>
      <c r="C16" s="56" t="s">
        <v>18</v>
      </c>
      <c r="D16" s="56"/>
      <c r="E16" s="15">
        <f>RA!D20</f>
        <v>924329.44819999998</v>
      </c>
      <c r="F16" s="25">
        <f>RA!I20</f>
        <v>32125.820400000001</v>
      </c>
      <c r="G16" s="16">
        <f t="shared" si="0"/>
        <v>892203.62780000002</v>
      </c>
      <c r="H16" s="27">
        <f>RA!J20</f>
        <v>3.47558118618426</v>
      </c>
      <c r="I16" s="20">
        <f>VLOOKUP(B16,RMS!B:D,3,FALSE)</f>
        <v>924329.429</v>
      </c>
      <c r="J16" s="21">
        <f>VLOOKUP(B16,RMS!B:E,4,FALSE)</f>
        <v>892203.62780000002</v>
      </c>
      <c r="K16" s="22">
        <f t="shared" si="1"/>
        <v>1.919999998062849E-2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RA!D21</f>
        <v>296647.37530000001</v>
      </c>
      <c r="F17" s="25">
        <f>RA!I21</f>
        <v>40140.820099999997</v>
      </c>
      <c r="G17" s="16">
        <f t="shared" si="0"/>
        <v>256506.5552</v>
      </c>
      <c r="H17" s="27">
        <f>RA!J21</f>
        <v>13.5314934303415</v>
      </c>
      <c r="I17" s="20">
        <f>VLOOKUP(B17,RMS!B:D,3,FALSE)</f>
        <v>296647.19286649302</v>
      </c>
      <c r="J17" s="21">
        <f>VLOOKUP(B17,RMS!B:E,4,FALSE)</f>
        <v>256506.55502487</v>
      </c>
      <c r="K17" s="22">
        <f t="shared" si="1"/>
        <v>0.18243350699776784</v>
      </c>
      <c r="L17" s="22">
        <f t="shared" si="2"/>
        <v>1.7513000057078898E-4</v>
      </c>
    </row>
    <row r="18" spans="1:12">
      <c r="A18" s="59"/>
      <c r="B18" s="12">
        <v>27</v>
      </c>
      <c r="C18" s="56" t="s">
        <v>20</v>
      </c>
      <c r="D18" s="56"/>
      <c r="E18" s="15">
        <f>RA!D22</f>
        <v>802915.40260000003</v>
      </c>
      <c r="F18" s="25">
        <f>RA!I22</f>
        <v>104014.3472</v>
      </c>
      <c r="G18" s="16">
        <f t="shared" si="0"/>
        <v>698901.05540000007</v>
      </c>
      <c r="H18" s="27">
        <f>RA!J22</f>
        <v>12.954583616553</v>
      </c>
      <c r="I18" s="20">
        <f>VLOOKUP(B18,RMS!B:D,3,FALSE)</f>
        <v>802915.56526991201</v>
      </c>
      <c r="J18" s="21">
        <f>VLOOKUP(B18,RMS!B:E,4,FALSE)</f>
        <v>698901.05670442502</v>
      </c>
      <c r="K18" s="22">
        <f t="shared" si="1"/>
        <v>-0.16266991198062897</v>
      </c>
      <c r="L18" s="22">
        <f t="shared" si="2"/>
        <v>-1.3044249499216676E-3</v>
      </c>
    </row>
    <row r="19" spans="1:12">
      <c r="A19" s="59"/>
      <c r="B19" s="12">
        <v>29</v>
      </c>
      <c r="C19" s="56" t="s">
        <v>21</v>
      </c>
      <c r="D19" s="56"/>
      <c r="E19" s="15">
        <f>RA!D23</f>
        <v>2066343.6492999999</v>
      </c>
      <c r="F19" s="25">
        <f>RA!I23</f>
        <v>152502.82870000001</v>
      </c>
      <c r="G19" s="16">
        <f t="shared" si="0"/>
        <v>1913840.8206</v>
      </c>
      <c r="H19" s="27">
        <f>RA!J23</f>
        <v>7.3803226656738499</v>
      </c>
      <c r="I19" s="20">
        <f>VLOOKUP(B19,RMS!B:D,3,FALSE)</f>
        <v>2066344.5868564099</v>
      </c>
      <c r="J19" s="21">
        <f>VLOOKUP(B19,RMS!B:E,4,FALSE)</f>
        <v>1913840.8471957301</v>
      </c>
      <c r="K19" s="22">
        <f t="shared" si="1"/>
        <v>-0.93755640997551382</v>
      </c>
      <c r="L19" s="22">
        <f t="shared" si="2"/>
        <v>-2.6595730101689696E-2</v>
      </c>
    </row>
    <row r="20" spans="1:12">
      <c r="A20" s="59"/>
      <c r="B20" s="12">
        <v>31</v>
      </c>
      <c r="C20" s="56" t="s">
        <v>22</v>
      </c>
      <c r="D20" s="56"/>
      <c r="E20" s="15">
        <f>RA!D24</f>
        <v>228654.10709999999</v>
      </c>
      <c r="F20" s="25">
        <f>RA!I24</f>
        <v>35335.335200000001</v>
      </c>
      <c r="G20" s="16">
        <f t="shared" si="0"/>
        <v>193318.77189999999</v>
      </c>
      <c r="H20" s="27">
        <f>RA!J24</f>
        <v>15.453619289045299</v>
      </c>
      <c r="I20" s="20">
        <f>VLOOKUP(B20,RMS!B:D,3,FALSE)</f>
        <v>228654.10956737801</v>
      </c>
      <c r="J20" s="21">
        <f>VLOOKUP(B20,RMS!B:E,4,FALSE)</f>
        <v>193318.77415371299</v>
      </c>
      <c r="K20" s="22">
        <f t="shared" si="1"/>
        <v>-2.4673780135344714E-3</v>
      </c>
      <c r="L20" s="22">
        <f t="shared" si="2"/>
        <v>-2.2537129989359528E-3</v>
      </c>
    </row>
    <row r="21" spans="1:12">
      <c r="A21" s="59"/>
      <c r="B21" s="12">
        <v>32</v>
      </c>
      <c r="C21" s="56" t="s">
        <v>23</v>
      </c>
      <c r="D21" s="56"/>
      <c r="E21" s="15">
        <f>RA!D25</f>
        <v>222244.3873</v>
      </c>
      <c r="F21" s="25">
        <f>RA!I25</f>
        <v>20968.252799999998</v>
      </c>
      <c r="G21" s="16">
        <f t="shared" si="0"/>
        <v>201276.13450000001</v>
      </c>
      <c r="H21" s="27">
        <f>RA!J25</f>
        <v>9.4347727088809101</v>
      </c>
      <c r="I21" s="20">
        <f>VLOOKUP(B21,RMS!B:D,3,FALSE)</f>
        <v>222244.38474683501</v>
      </c>
      <c r="J21" s="21">
        <f>VLOOKUP(B21,RMS!B:E,4,FALSE)</f>
        <v>201276.133827518</v>
      </c>
      <c r="K21" s="22">
        <f t="shared" si="1"/>
        <v>2.5531649880576879E-3</v>
      </c>
      <c r="L21" s="22">
        <f t="shared" si="2"/>
        <v>6.7248201230540872E-4</v>
      </c>
    </row>
    <row r="22" spans="1:12">
      <c r="A22" s="59"/>
      <c r="B22" s="12">
        <v>33</v>
      </c>
      <c r="C22" s="56" t="s">
        <v>24</v>
      </c>
      <c r="D22" s="56"/>
      <c r="E22" s="15">
        <f>RA!D26</f>
        <v>433904.24089999998</v>
      </c>
      <c r="F22" s="25">
        <f>RA!I26</f>
        <v>91821.085300000006</v>
      </c>
      <c r="G22" s="16">
        <f t="shared" si="0"/>
        <v>342083.15559999994</v>
      </c>
      <c r="H22" s="27">
        <f>RA!J26</f>
        <v>21.161601257813398</v>
      </c>
      <c r="I22" s="20">
        <f>VLOOKUP(B22,RMS!B:D,3,FALSE)</f>
        <v>433904.24102269101</v>
      </c>
      <c r="J22" s="21">
        <f>VLOOKUP(B22,RMS!B:E,4,FALSE)</f>
        <v>342083.16765177099</v>
      </c>
      <c r="K22" s="22">
        <f t="shared" si="1"/>
        <v>-1.2269103899598122E-4</v>
      </c>
      <c r="L22" s="22">
        <f t="shared" si="2"/>
        <v>-1.2051771045662463E-2</v>
      </c>
    </row>
    <row r="23" spans="1:12">
      <c r="A23" s="59"/>
      <c r="B23" s="12">
        <v>34</v>
      </c>
      <c r="C23" s="56" t="s">
        <v>25</v>
      </c>
      <c r="D23" s="56"/>
      <c r="E23" s="15">
        <f>RA!D27</f>
        <v>210934.44709999999</v>
      </c>
      <c r="F23" s="25">
        <f>RA!I27</f>
        <v>62466.674200000001</v>
      </c>
      <c r="G23" s="16">
        <f t="shared" si="0"/>
        <v>148467.77289999998</v>
      </c>
      <c r="H23" s="27">
        <f>RA!J27</f>
        <v>29.614259339246601</v>
      </c>
      <c r="I23" s="20">
        <f>VLOOKUP(B23,RMS!B:D,3,FALSE)</f>
        <v>210934.40296435999</v>
      </c>
      <c r="J23" s="21">
        <f>VLOOKUP(B23,RMS!B:E,4,FALSE)</f>
        <v>148467.76802146001</v>
      </c>
      <c r="K23" s="22">
        <f t="shared" si="1"/>
        <v>4.4135639996966347E-2</v>
      </c>
      <c r="L23" s="22">
        <f t="shared" si="2"/>
        <v>4.8785399703774601E-3</v>
      </c>
    </row>
    <row r="24" spans="1:12">
      <c r="A24" s="59"/>
      <c r="B24" s="12">
        <v>35</v>
      </c>
      <c r="C24" s="56" t="s">
        <v>26</v>
      </c>
      <c r="D24" s="56"/>
      <c r="E24" s="15">
        <f>RA!D28</f>
        <v>914793.42420000001</v>
      </c>
      <c r="F24" s="25">
        <f>RA!I28</f>
        <v>47927.2408</v>
      </c>
      <c r="G24" s="16">
        <f t="shared" si="0"/>
        <v>866866.18339999998</v>
      </c>
      <c r="H24" s="27">
        <f>RA!J28</f>
        <v>5.2391326317100599</v>
      </c>
      <c r="I24" s="20">
        <f>VLOOKUP(B24,RMS!B:D,3,FALSE)</f>
        <v>914793.424321239</v>
      </c>
      <c r="J24" s="21">
        <f>VLOOKUP(B24,RMS!B:E,4,FALSE)</f>
        <v>866866.19103991298</v>
      </c>
      <c r="K24" s="22">
        <f t="shared" si="1"/>
        <v>-1.2123899068683386E-4</v>
      </c>
      <c r="L24" s="22">
        <f t="shared" si="2"/>
        <v>-7.639913004823029E-3</v>
      </c>
    </row>
    <row r="25" spans="1:12">
      <c r="A25" s="59"/>
      <c r="B25" s="12">
        <v>36</v>
      </c>
      <c r="C25" s="56" t="s">
        <v>27</v>
      </c>
      <c r="D25" s="56"/>
      <c r="E25" s="15">
        <f>RA!D29</f>
        <v>499945.61700000003</v>
      </c>
      <c r="F25" s="25">
        <f>RA!I29</f>
        <v>80400.239499999996</v>
      </c>
      <c r="G25" s="16">
        <f t="shared" si="0"/>
        <v>419545.37750000006</v>
      </c>
      <c r="H25" s="27">
        <f>RA!J29</f>
        <v>16.081797052738199</v>
      </c>
      <c r="I25" s="20">
        <f>VLOOKUP(B25,RMS!B:D,3,FALSE)</f>
        <v>499945.61756725702</v>
      </c>
      <c r="J25" s="21">
        <f>VLOOKUP(B25,RMS!B:E,4,FALSE)</f>
        <v>419545.36315126199</v>
      </c>
      <c r="K25" s="22">
        <f t="shared" si="1"/>
        <v>-5.6725699687376618E-4</v>
      </c>
      <c r="L25" s="22">
        <f t="shared" si="2"/>
        <v>1.4348738070111722E-2</v>
      </c>
    </row>
    <row r="26" spans="1:12">
      <c r="A26" s="59"/>
      <c r="B26" s="12">
        <v>37</v>
      </c>
      <c r="C26" s="56" t="s">
        <v>28</v>
      </c>
      <c r="D26" s="56"/>
      <c r="E26" s="15">
        <f>RA!D30</f>
        <v>647444.92700000003</v>
      </c>
      <c r="F26" s="25">
        <f>RA!I30</f>
        <v>104453.79889999999</v>
      </c>
      <c r="G26" s="16">
        <f t="shared" si="0"/>
        <v>542991.12810000009</v>
      </c>
      <c r="H26" s="27">
        <f>RA!J30</f>
        <v>16.133233043310302</v>
      </c>
      <c r="I26" s="20">
        <f>VLOOKUP(B26,RMS!B:D,3,FALSE)</f>
        <v>647444.93397964595</v>
      </c>
      <c r="J26" s="21">
        <f>VLOOKUP(B26,RMS!B:E,4,FALSE)</f>
        <v>542991.14567753603</v>
      </c>
      <c r="K26" s="22">
        <f t="shared" si="1"/>
        <v>-6.9796459283679724E-3</v>
      </c>
      <c r="L26" s="22">
        <f t="shared" si="2"/>
        <v>-1.7577535938471556E-2</v>
      </c>
    </row>
    <row r="27" spans="1:12">
      <c r="A27" s="59"/>
      <c r="B27" s="12">
        <v>38</v>
      </c>
      <c r="C27" s="56" t="s">
        <v>29</v>
      </c>
      <c r="D27" s="56"/>
      <c r="E27" s="15">
        <f>RA!D31</f>
        <v>679144.49509999994</v>
      </c>
      <c r="F27" s="25">
        <f>RA!I31</f>
        <v>42476.814200000001</v>
      </c>
      <c r="G27" s="16">
        <f t="shared" si="0"/>
        <v>636667.68089999992</v>
      </c>
      <c r="H27" s="27">
        <f>RA!J31</f>
        <v>6.2544590299219802</v>
      </c>
      <c r="I27" s="20">
        <f>VLOOKUP(B27,RMS!B:D,3,FALSE)</f>
        <v>679144.48121504404</v>
      </c>
      <c r="J27" s="21">
        <f>VLOOKUP(B27,RMS!B:E,4,FALSE)</f>
        <v>636667.66000353999</v>
      </c>
      <c r="K27" s="22">
        <f t="shared" si="1"/>
        <v>1.3884955900721252E-2</v>
      </c>
      <c r="L27" s="22">
        <f t="shared" si="2"/>
        <v>2.0896459929645061E-2</v>
      </c>
    </row>
    <row r="28" spans="1:12">
      <c r="A28" s="59"/>
      <c r="B28" s="12">
        <v>39</v>
      </c>
      <c r="C28" s="56" t="s">
        <v>30</v>
      </c>
      <c r="D28" s="56"/>
      <c r="E28" s="15">
        <f>RA!D32</f>
        <v>113719.36259999999</v>
      </c>
      <c r="F28" s="25">
        <f>RA!I32</f>
        <v>31157.528699999999</v>
      </c>
      <c r="G28" s="16">
        <f t="shared" si="0"/>
        <v>82561.833899999998</v>
      </c>
      <c r="H28" s="27">
        <f>RA!J32</f>
        <v>27.398613558532201</v>
      </c>
      <c r="I28" s="20">
        <f>VLOOKUP(B28,RMS!B:D,3,FALSE)</f>
        <v>113719.27855808201</v>
      </c>
      <c r="J28" s="21">
        <f>VLOOKUP(B28,RMS!B:E,4,FALSE)</f>
        <v>82561.847993246207</v>
      </c>
      <c r="K28" s="22">
        <f t="shared" si="1"/>
        <v>8.4041917987633497E-2</v>
      </c>
      <c r="L28" s="22">
        <f t="shared" si="2"/>
        <v>-1.4093246209085919E-2</v>
      </c>
    </row>
    <row r="29" spans="1:12">
      <c r="A29" s="59"/>
      <c r="B29" s="12">
        <v>40</v>
      </c>
      <c r="C29" s="56" t="s">
        <v>31</v>
      </c>
      <c r="D29" s="56"/>
      <c r="E29" s="15">
        <f>RA!D33</f>
        <v>42.3078</v>
      </c>
      <c r="F29" s="25">
        <f>RA!I33</f>
        <v>8.2375000000000007</v>
      </c>
      <c r="G29" s="16">
        <f t="shared" si="0"/>
        <v>34.070300000000003</v>
      </c>
      <c r="H29" s="27">
        <f>RA!J33</f>
        <v>19.470404984423698</v>
      </c>
      <c r="I29" s="20">
        <f>VLOOKUP(B29,RMS!B:D,3,FALSE)</f>
        <v>42.307699999999997</v>
      </c>
      <c r="J29" s="21">
        <f>VLOOKUP(B29,RMS!B:E,4,FALSE)</f>
        <v>34.070300000000003</v>
      </c>
      <c r="K29" s="22">
        <f t="shared" si="1"/>
        <v>1.0000000000331966E-4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RA!D35</f>
        <v>186713.56159999999</v>
      </c>
      <c r="F31" s="25">
        <f>RA!I35</f>
        <v>23536.670699999999</v>
      </c>
      <c r="G31" s="16">
        <f t="shared" si="0"/>
        <v>163176.8909</v>
      </c>
      <c r="H31" s="27">
        <f>RA!J35</f>
        <v>12.605763876125399</v>
      </c>
      <c r="I31" s="20">
        <f>VLOOKUP(B31,RMS!B:D,3,FALSE)</f>
        <v>186713.56090000001</v>
      </c>
      <c r="J31" s="21">
        <f>VLOOKUP(B31,RMS!B:E,4,FALSE)</f>
        <v>163176.89319999999</v>
      </c>
      <c r="K31" s="22">
        <f t="shared" si="1"/>
        <v>6.99999975040555E-4</v>
      </c>
      <c r="L31" s="22">
        <f t="shared" si="2"/>
        <v>-2.2999999928288162E-3</v>
      </c>
    </row>
    <row r="32" spans="1:12">
      <c r="A32" s="59"/>
      <c r="B32" s="12">
        <v>71</v>
      </c>
      <c r="C32" s="56" t="s">
        <v>37</v>
      </c>
      <c r="D32" s="56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RA!D39</f>
        <v>204902.56409999999</v>
      </c>
      <c r="F35" s="25">
        <f>RA!I39</f>
        <v>-13084.5579</v>
      </c>
      <c r="G35" s="16">
        <f t="shared" si="0"/>
        <v>217987.12199999997</v>
      </c>
      <c r="H35" s="27">
        <f>RA!J39</f>
        <v>-6.3857462972567998</v>
      </c>
      <c r="I35" s="20">
        <f>VLOOKUP(B35,RMS!B:D,3,FALSE)</f>
        <v>204902.56410256401</v>
      </c>
      <c r="J35" s="21">
        <f>VLOOKUP(B35,RMS!B:E,4,FALSE)</f>
        <v>217987.12051282101</v>
      </c>
      <c r="K35" s="22">
        <f t="shared" si="1"/>
        <v>-2.5640183594077826E-6</v>
      </c>
      <c r="L35" s="22">
        <f t="shared" si="2"/>
        <v>1.4871789608150721E-3</v>
      </c>
    </row>
    <row r="36" spans="1:12">
      <c r="A36" s="59"/>
      <c r="B36" s="12">
        <v>76</v>
      </c>
      <c r="C36" s="56" t="s">
        <v>34</v>
      </c>
      <c r="D36" s="56"/>
      <c r="E36" s="15">
        <f>RA!D40</f>
        <v>375671.79670000001</v>
      </c>
      <c r="F36" s="25">
        <f>RA!I40</f>
        <v>27844.008300000001</v>
      </c>
      <c r="G36" s="16">
        <f t="shared" si="0"/>
        <v>347827.78840000002</v>
      </c>
      <c r="H36" s="27">
        <f>RA!J40</f>
        <v>7.4117909687629204</v>
      </c>
      <c r="I36" s="20">
        <f>VLOOKUP(B36,RMS!B:D,3,FALSE)</f>
        <v>375671.790976068</v>
      </c>
      <c r="J36" s="21">
        <f>VLOOKUP(B36,RMS!B:E,4,FALSE)</f>
        <v>347827.79035470099</v>
      </c>
      <c r="K36" s="22">
        <f t="shared" si="1"/>
        <v>5.7239320012740791E-3</v>
      </c>
      <c r="L36" s="22">
        <f t="shared" si="2"/>
        <v>-1.9547009724192321E-3</v>
      </c>
    </row>
    <row r="37" spans="1:12">
      <c r="A37" s="59"/>
      <c r="B37" s="12">
        <v>77</v>
      </c>
      <c r="C37" s="56" t="s">
        <v>40</v>
      </c>
      <c r="D37" s="56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RA!D43</f>
        <v>15822.8717</v>
      </c>
      <c r="F39" s="25">
        <f>RA!I43</f>
        <v>1276.9574</v>
      </c>
      <c r="G39" s="16">
        <f t="shared" si="0"/>
        <v>14545.9143</v>
      </c>
      <c r="H39" s="27">
        <f>RA!J43</f>
        <v>8.0703264502865206</v>
      </c>
      <c r="I39" s="20">
        <f>VLOOKUP(B39,RMS!B:D,3,FALSE)</f>
        <v>15822.8717948718</v>
      </c>
      <c r="J39" s="21">
        <f>VLOOKUP(B39,RMS!B:E,4,FALSE)</f>
        <v>14545.9145299145</v>
      </c>
      <c r="K39" s="22">
        <f t="shared" si="1"/>
        <v>-9.4871800683904439E-5</v>
      </c>
      <c r="L39" s="22">
        <f t="shared" si="2"/>
        <v>-2.2991449986875523E-4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8.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35" t="s">
        <v>47</v>
      </c>
      <c r="W1" s="62"/>
    </row>
    <row r="2" spans="1:23" ht="12.7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35"/>
      <c r="W2" s="62"/>
    </row>
    <row r="3" spans="1:23" ht="23.25" thickBot="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36" t="s">
        <v>48</v>
      </c>
      <c r="W3" s="62"/>
    </row>
    <row r="4" spans="1:23" ht="12.75" thickTop="1" thickBo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W4" s="62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3" t="s">
        <v>4</v>
      </c>
      <c r="C6" s="64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5" t="s">
        <v>5</v>
      </c>
      <c r="B7" s="66"/>
      <c r="C7" s="67"/>
      <c r="D7" s="44">
        <v>13172921.3532</v>
      </c>
      <c r="E7" s="44">
        <v>16456207</v>
      </c>
      <c r="F7" s="45">
        <v>80.0483449995494</v>
      </c>
      <c r="G7" s="44">
        <v>17351249.418299999</v>
      </c>
      <c r="H7" s="45">
        <v>-24.080848383708901</v>
      </c>
      <c r="I7" s="44">
        <v>1425093.4908</v>
      </c>
      <c r="J7" s="45">
        <v>10.818355720721099</v>
      </c>
      <c r="K7" s="44">
        <v>2263283.6280999999</v>
      </c>
      <c r="L7" s="45">
        <v>13.043923083215899</v>
      </c>
      <c r="M7" s="45">
        <v>-0.37034250895176202</v>
      </c>
      <c r="N7" s="44">
        <v>433063121.29400003</v>
      </c>
      <c r="O7" s="44">
        <v>5740047106.5251999</v>
      </c>
      <c r="P7" s="44">
        <v>778479</v>
      </c>
      <c r="Q7" s="44">
        <v>829288</v>
      </c>
      <c r="R7" s="45">
        <v>-6.1268220449349302</v>
      </c>
      <c r="S7" s="44">
        <v>16.921357356075099</v>
      </c>
      <c r="T7" s="44">
        <v>16.8436167331494</v>
      </c>
      <c r="U7" s="46">
        <v>0.45942309053479202</v>
      </c>
    </row>
    <row r="8" spans="1:23" ht="12" thickBot="1">
      <c r="A8" s="68">
        <v>41604</v>
      </c>
      <c r="B8" s="71" t="s">
        <v>6</v>
      </c>
      <c r="C8" s="72"/>
      <c r="D8" s="47">
        <v>510429.55619999999</v>
      </c>
      <c r="E8" s="47">
        <v>586398</v>
      </c>
      <c r="F8" s="48">
        <v>87.044900596523206</v>
      </c>
      <c r="G8" s="47">
        <v>593855.53799999994</v>
      </c>
      <c r="H8" s="48">
        <v>-14.0481946301223</v>
      </c>
      <c r="I8" s="47">
        <v>79258.304300000003</v>
      </c>
      <c r="J8" s="48">
        <v>15.527765455052201</v>
      </c>
      <c r="K8" s="47">
        <v>128949.4581</v>
      </c>
      <c r="L8" s="48">
        <v>21.713943854810001</v>
      </c>
      <c r="M8" s="48">
        <v>-0.38535372332828699</v>
      </c>
      <c r="N8" s="47">
        <v>15282876.2662</v>
      </c>
      <c r="O8" s="47">
        <v>201289238.64750001</v>
      </c>
      <c r="P8" s="47">
        <v>20726</v>
      </c>
      <c r="Q8" s="47">
        <v>21907</v>
      </c>
      <c r="R8" s="48">
        <v>-5.3909709225361802</v>
      </c>
      <c r="S8" s="47">
        <v>24.6274995754125</v>
      </c>
      <c r="T8" s="47">
        <v>24.2983597160725</v>
      </c>
      <c r="U8" s="49">
        <v>1.3364729063629299</v>
      </c>
    </row>
    <row r="9" spans="1:23" ht="12" thickBot="1">
      <c r="A9" s="69"/>
      <c r="B9" s="71" t="s">
        <v>7</v>
      </c>
      <c r="C9" s="72"/>
      <c r="D9" s="47">
        <v>67800.741699999999</v>
      </c>
      <c r="E9" s="47">
        <v>76529</v>
      </c>
      <c r="F9" s="48">
        <v>88.594835552535599</v>
      </c>
      <c r="G9" s="47">
        <v>115361.2031</v>
      </c>
      <c r="H9" s="48">
        <v>-41.227431859195001</v>
      </c>
      <c r="I9" s="47">
        <v>14981.5088</v>
      </c>
      <c r="J9" s="48">
        <v>22.096378925011098</v>
      </c>
      <c r="K9" s="47">
        <v>25391.629799999999</v>
      </c>
      <c r="L9" s="48">
        <v>22.0105452419645</v>
      </c>
      <c r="M9" s="48">
        <v>-0.40998238718808</v>
      </c>
      <c r="N9" s="47">
        <v>2349828.0915999999</v>
      </c>
      <c r="O9" s="47">
        <v>37370608.399800003</v>
      </c>
      <c r="P9" s="47">
        <v>4254</v>
      </c>
      <c r="Q9" s="47">
        <v>4459</v>
      </c>
      <c r="R9" s="48">
        <v>-4.5974433729535802</v>
      </c>
      <c r="S9" s="47">
        <v>15.938115115185701</v>
      </c>
      <c r="T9" s="47">
        <v>15.9304833146445</v>
      </c>
      <c r="U9" s="49">
        <v>4.7883959213582003E-2</v>
      </c>
    </row>
    <row r="10" spans="1:23" ht="12" thickBot="1">
      <c r="A10" s="69"/>
      <c r="B10" s="71" t="s">
        <v>8</v>
      </c>
      <c r="C10" s="72"/>
      <c r="D10" s="47">
        <v>89982.912299999996</v>
      </c>
      <c r="E10" s="47">
        <v>100439</v>
      </c>
      <c r="F10" s="48">
        <v>89.589613895000994</v>
      </c>
      <c r="G10" s="47">
        <v>124407.3554</v>
      </c>
      <c r="H10" s="48">
        <v>-27.670745824728002</v>
      </c>
      <c r="I10" s="47">
        <v>23786.255399999998</v>
      </c>
      <c r="J10" s="48">
        <v>26.434191550388402</v>
      </c>
      <c r="K10" s="47">
        <v>34584.387499999997</v>
      </c>
      <c r="L10" s="48">
        <v>27.799310891870299</v>
      </c>
      <c r="M10" s="48">
        <v>-0.31222562782122398</v>
      </c>
      <c r="N10" s="47">
        <v>3174330.3936000001</v>
      </c>
      <c r="O10" s="47">
        <v>50762911.256399997</v>
      </c>
      <c r="P10" s="47">
        <v>68685</v>
      </c>
      <c r="Q10" s="47">
        <v>72931</v>
      </c>
      <c r="R10" s="48">
        <v>-5.8219412869698797</v>
      </c>
      <c r="S10" s="47">
        <v>1.3100809827473201</v>
      </c>
      <c r="T10" s="47">
        <v>1.22543773978144</v>
      </c>
      <c r="U10" s="49">
        <v>6.4609168502228798</v>
      </c>
    </row>
    <row r="11" spans="1:23" ht="12" thickBot="1">
      <c r="A11" s="69"/>
      <c r="B11" s="71" t="s">
        <v>9</v>
      </c>
      <c r="C11" s="72"/>
      <c r="D11" s="47">
        <v>56688.0173</v>
      </c>
      <c r="E11" s="47">
        <v>63561</v>
      </c>
      <c r="F11" s="48">
        <v>89.186792687339704</v>
      </c>
      <c r="G11" s="47">
        <v>90695.017200000002</v>
      </c>
      <c r="H11" s="48">
        <v>-37.495995866022099</v>
      </c>
      <c r="I11" s="47">
        <v>12324.2871</v>
      </c>
      <c r="J11" s="48">
        <v>21.740550626031499</v>
      </c>
      <c r="K11" s="47">
        <v>21579.9022</v>
      </c>
      <c r="L11" s="48">
        <v>23.793922605926799</v>
      </c>
      <c r="M11" s="48">
        <v>-0.42889977045401101</v>
      </c>
      <c r="N11" s="47">
        <v>1423830.4154999999</v>
      </c>
      <c r="O11" s="47">
        <v>18248157.328899998</v>
      </c>
      <c r="P11" s="47">
        <v>2579</v>
      </c>
      <c r="Q11" s="47">
        <v>2607</v>
      </c>
      <c r="R11" s="48">
        <v>-1.07403145377829</v>
      </c>
      <c r="S11" s="47">
        <v>21.9806193485847</v>
      </c>
      <c r="T11" s="47">
        <v>20.595416800920599</v>
      </c>
      <c r="U11" s="49">
        <v>6.3019268278867298</v>
      </c>
    </row>
    <row r="12" spans="1:23" ht="12" thickBot="1">
      <c r="A12" s="69"/>
      <c r="B12" s="71" t="s">
        <v>10</v>
      </c>
      <c r="C12" s="72"/>
      <c r="D12" s="47">
        <v>268622.37920000002</v>
      </c>
      <c r="E12" s="47">
        <v>204209</v>
      </c>
      <c r="F12" s="48">
        <v>131.54286990289401</v>
      </c>
      <c r="G12" s="47">
        <v>288507.56839999999</v>
      </c>
      <c r="H12" s="48">
        <v>-6.8924324274329702</v>
      </c>
      <c r="I12" s="47">
        <v>-16536.432100000002</v>
      </c>
      <c r="J12" s="48">
        <v>-6.1560143087289001</v>
      </c>
      <c r="K12" s="47">
        <v>32697.370900000002</v>
      </c>
      <c r="L12" s="48">
        <v>11.333280122019801</v>
      </c>
      <c r="M12" s="48">
        <v>-1.50574194942383</v>
      </c>
      <c r="N12" s="47">
        <v>6675695.0508000003</v>
      </c>
      <c r="O12" s="47">
        <v>70021269.456799999</v>
      </c>
      <c r="P12" s="47">
        <v>2080</v>
      </c>
      <c r="Q12" s="47">
        <v>1907</v>
      </c>
      <c r="R12" s="48">
        <v>9.0718405873099197</v>
      </c>
      <c r="S12" s="47">
        <v>129.14537461538501</v>
      </c>
      <c r="T12" s="47">
        <v>129.30939627687499</v>
      </c>
      <c r="U12" s="49">
        <v>-0.127005447913657</v>
      </c>
    </row>
    <row r="13" spans="1:23" ht="12" thickBot="1">
      <c r="A13" s="69"/>
      <c r="B13" s="71" t="s">
        <v>11</v>
      </c>
      <c r="C13" s="72"/>
      <c r="D13" s="47">
        <v>356322.04879999999</v>
      </c>
      <c r="E13" s="47">
        <v>316072</v>
      </c>
      <c r="F13" s="48">
        <v>112.73445569363901</v>
      </c>
      <c r="G13" s="47">
        <v>573439.51340000005</v>
      </c>
      <c r="H13" s="48">
        <v>-37.8623132041741</v>
      </c>
      <c r="I13" s="47">
        <v>74969.589500000002</v>
      </c>
      <c r="J13" s="48">
        <v>21.039840153725599</v>
      </c>
      <c r="K13" s="47">
        <v>135975.01</v>
      </c>
      <c r="L13" s="48">
        <v>23.712180068266601</v>
      </c>
      <c r="M13" s="48">
        <v>-0.44865170813372302</v>
      </c>
      <c r="N13" s="47">
        <v>10840936.6065</v>
      </c>
      <c r="O13" s="47">
        <v>107440845.8255</v>
      </c>
      <c r="P13" s="47">
        <v>9556</v>
      </c>
      <c r="Q13" s="47">
        <v>10232</v>
      </c>
      <c r="R13" s="48">
        <v>-6.6067240031274403</v>
      </c>
      <c r="S13" s="47">
        <v>37.287782419422399</v>
      </c>
      <c r="T13" s="47">
        <v>37.195977355355701</v>
      </c>
      <c r="U13" s="49">
        <v>0.24620682193957999</v>
      </c>
    </row>
    <row r="14" spans="1:23" ht="12" thickBot="1">
      <c r="A14" s="69"/>
      <c r="B14" s="71" t="s">
        <v>12</v>
      </c>
      <c r="C14" s="72"/>
      <c r="D14" s="47">
        <v>168672.75539999999</v>
      </c>
      <c r="E14" s="47">
        <v>152857</v>
      </c>
      <c r="F14" s="48">
        <v>110.346765539033</v>
      </c>
      <c r="G14" s="47">
        <v>253784.1366</v>
      </c>
      <c r="H14" s="48">
        <v>-33.536919344232999</v>
      </c>
      <c r="I14" s="47">
        <v>33613.121299999999</v>
      </c>
      <c r="J14" s="48">
        <v>19.928008658119101</v>
      </c>
      <c r="K14" s="47">
        <v>49535.897700000001</v>
      </c>
      <c r="L14" s="48">
        <v>19.518910190228201</v>
      </c>
      <c r="M14" s="48">
        <v>-0.32143914089196002</v>
      </c>
      <c r="N14" s="47">
        <v>5360371.2286</v>
      </c>
      <c r="O14" s="47">
        <v>55692106.150200002</v>
      </c>
      <c r="P14" s="47">
        <v>2658</v>
      </c>
      <c r="Q14" s="47">
        <v>2698</v>
      </c>
      <c r="R14" s="48">
        <v>-1.4825796886582701</v>
      </c>
      <c r="S14" s="47">
        <v>63.458523476297998</v>
      </c>
      <c r="T14" s="47">
        <v>65.950221200889501</v>
      </c>
      <c r="U14" s="49">
        <v>-3.9264981094655198</v>
      </c>
    </row>
    <row r="15" spans="1:23" ht="12" thickBot="1">
      <c r="A15" s="69"/>
      <c r="B15" s="71" t="s">
        <v>13</v>
      </c>
      <c r="C15" s="72"/>
      <c r="D15" s="47">
        <v>106173.2032</v>
      </c>
      <c r="E15" s="47">
        <v>80431</v>
      </c>
      <c r="F15" s="48">
        <v>132.00532530989301</v>
      </c>
      <c r="G15" s="47">
        <v>155492.99679999999</v>
      </c>
      <c r="H15" s="48">
        <v>-31.7183375553799</v>
      </c>
      <c r="I15" s="47">
        <v>22276.058400000002</v>
      </c>
      <c r="J15" s="48">
        <v>20.980866855865901</v>
      </c>
      <c r="K15" s="47">
        <v>29976.715199999999</v>
      </c>
      <c r="L15" s="48">
        <v>19.278498592806098</v>
      </c>
      <c r="M15" s="48">
        <v>-0.25688794614828198</v>
      </c>
      <c r="N15" s="47">
        <v>3689521.5888999999</v>
      </c>
      <c r="O15" s="47">
        <v>35241431.3631</v>
      </c>
      <c r="P15" s="47">
        <v>3583</v>
      </c>
      <c r="Q15" s="47">
        <v>3844</v>
      </c>
      <c r="R15" s="48">
        <v>-6.789802289282</v>
      </c>
      <c r="S15" s="47">
        <v>29.632487636059199</v>
      </c>
      <c r="T15" s="47">
        <v>29.602745499479699</v>
      </c>
      <c r="U15" s="49">
        <v>0.100370029491782</v>
      </c>
    </row>
    <row r="16" spans="1:23" ht="12" thickBot="1">
      <c r="A16" s="69"/>
      <c r="B16" s="71" t="s">
        <v>14</v>
      </c>
      <c r="C16" s="72"/>
      <c r="D16" s="47">
        <v>533164.13199999998</v>
      </c>
      <c r="E16" s="47">
        <v>550959</v>
      </c>
      <c r="F16" s="48">
        <v>96.770201049442903</v>
      </c>
      <c r="G16" s="47">
        <v>652255.0344</v>
      </c>
      <c r="H16" s="48">
        <v>-18.258333952078999</v>
      </c>
      <c r="I16" s="47">
        <v>12115.9437</v>
      </c>
      <c r="J16" s="48">
        <v>2.2724603874890801</v>
      </c>
      <c r="K16" s="47">
        <v>9704.4194000000007</v>
      </c>
      <c r="L16" s="48">
        <v>1.4878259098340201</v>
      </c>
      <c r="M16" s="48">
        <v>0.24849753505088601</v>
      </c>
      <c r="N16" s="47">
        <v>19156225.791700002</v>
      </c>
      <c r="O16" s="47">
        <v>283108346.15780002</v>
      </c>
      <c r="P16" s="47">
        <v>31377</v>
      </c>
      <c r="Q16" s="47">
        <v>32841</v>
      </c>
      <c r="R16" s="48">
        <v>-4.4578423312322997</v>
      </c>
      <c r="S16" s="47">
        <v>16.992195939701102</v>
      </c>
      <c r="T16" s="47">
        <v>16.492217627356101</v>
      </c>
      <c r="U16" s="49">
        <v>2.94239964110136</v>
      </c>
    </row>
    <row r="17" spans="1:21" ht="12" thickBot="1">
      <c r="A17" s="69"/>
      <c r="B17" s="71" t="s">
        <v>15</v>
      </c>
      <c r="C17" s="72"/>
      <c r="D17" s="47">
        <v>419764.14429999999</v>
      </c>
      <c r="E17" s="47">
        <v>537364</v>
      </c>
      <c r="F17" s="48">
        <v>78.115419771328206</v>
      </c>
      <c r="G17" s="47">
        <v>542044.48950000003</v>
      </c>
      <c r="H17" s="48">
        <v>-22.559097559094401</v>
      </c>
      <c r="I17" s="47">
        <v>49189.2984</v>
      </c>
      <c r="J17" s="48">
        <v>11.7183182670421</v>
      </c>
      <c r="K17" s="47">
        <v>46818.108800000002</v>
      </c>
      <c r="L17" s="48">
        <v>8.6373184686715607</v>
      </c>
      <c r="M17" s="48">
        <v>5.0646847144753003E-2</v>
      </c>
      <c r="N17" s="47">
        <v>14088732.5002</v>
      </c>
      <c r="O17" s="47">
        <v>262778116.75479999</v>
      </c>
      <c r="P17" s="47">
        <v>8797</v>
      </c>
      <c r="Q17" s="47">
        <v>9231</v>
      </c>
      <c r="R17" s="48">
        <v>-4.7015491279384696</v>
      </c>
      <c r="S17" s="47">
        <v>47.716738012958999</v>
      </c>
      <c r="T17" s="47">
        <v>54.227718448705502</v>
      </c>
      <c r="U17" s="49">
        <v>-13.6450660855699</v>
      </c>
    </row>
    <row r="18" spans="1:21" ht="12" thickBot="1">
      <c r="A18" s="69"/>
      <c r="B18" s="71" t="s">
        <v>16</v>
      </c>
      <c r="C18" s="72"/>
      <c r="D18" s="47">
        <v>1199666.5495</v>
      </c>
      <c r="E18" s="47">
        <v>1364671</v>
      </c>
      <c r="F18" s="48">
        <v>87.908847590371593</v>
      </c>
      <c r="G18" s="47">
        <v>1800240.037</v>
      </c>
      <c r="H18" s="48">
        <v>-33.360744964922702</v>
      </c>
      <c r="I18" s="47">
        <v>187638.7047</v>
      </c>
      <c r="J18" s="48">
        <v>15.6409049479795</v>
      </c>
      <c r="K18" s="47">
        <v>294644.78659999999</v>
      </c>
      <c r="L18" s="48">
        <v>16.3669722117173</v>
      </c>
      <c r="M18" s="48">
        <v>-0.363169778548527</v>
      </c>
      <c r="N18" s="47">
        <v>45091210.640199997</v>
      </c>
      <c r="O18" s="47">
        <v>656957073.05120003</v>
      </c>
      <c r="P18" s="47">
        <v>65434</v>
      </c>
      <c r="Q18" s="47">
        <v>69621</v>
      </c>
      <c r="R18" s="48">
        <v>-6.0139900317433002</v>
      </c>
      <c r="S18" s="47">
        <v>18.3339937876333</v>
      </c>
      <c r="T18" s="47">
        <v>17.902101308513199</v>
      </c>
      <c r="U18" s="49">
        <v>2.3556922955402602</v>
      </c>
    </row>
    <row r="19" spans="1:21" ht="12" thickBot="1">
      <c r="A19" s="69"/>
      <c r="B19" s="71" t="s">
        <v>17</v>
      </c>
      <c r="C19" s="72"/>
      <c r="D19" s="47">
        <v>571460.9277</v>
      </c>
      <c r="E19" s="47">
        <v>658873</v>
      </c>
      <c r="F19" s="48">
        <v>86.733092371367505</v>
      </c>
      <c r="G19" s="47">
        <v>1167443.3143</v>
      </c>
      <c r="H19" s="48">
        <v>-51.050220537461499</v>
      </c>
      <c r="I19" s="47">
        <v>46104.749300000003</v>
      </c>
      <c r="J19" s="48">
        <v>8.0678742964214702</v>
      </c>
      <c r="K19" s="47">
        <v>80010.228300000002</v>
      </c>
      <c r="L19" s="48">
        <v>6.8534572359921597</v>
      </c>
      <c r="M19" s="48">
        <v>-0.42376430764415202</v>
      </c>
      <c r="N19" s="47">
        <v>18023151.320300002</v>
      </c>
      <c r="O19" s="47">
        <v>227127560.64109999</v>
      </c>
      <c r="P19" s="47">
        <v>12488</v>
      </c>
      <c r="Q19" s="47">
        <v>13509</v>
      </c>
      <c r="R19" s="48">
        <v>-7.5579243467317996</v>
      </c>
      <c r="S19" s="47">
        <v>45.760804588404902</v>
      </c>
      <c r="T19" s="47">
        <v>44.446680265008503</v>
      </c>
      <c r="U19" s="49">
        <v>2.8717246893192399</v>
      </c>
    </row>
    <row r="20" spans="1:21" ht="12" thickBot="1">
      <c r="A20" s="69"/>
      <c r="B20" s="71" t="s">
        <v>18</v>
      </c>
      <c r="C20" s="72"/>
      <c r="D20" s="47">
        <v>924329.44819999998</v>
      </c>
      <c r="E20" s="47">
        <v>1155818</v>
      </c>
      <c r="F20" s="48">
        <v>79.971885556376506</v>
      </c>
      <c r="G20" s="47">
        <v>1023003.2412</v>
      </c>
      <c r="H20" s="48">
        <v>-9.6455015024443291</v>
      </c>
      <c r="I20" s="47">
        <v>32125.820400000001</v>
      </c>
      <c r="J20" s="48">
        <v>3.47558118618426</v>
      </c>
      <c r="K20" s="47">
        <v>56574.688300000002</v>
      </c>
      <c r="L20" s="48">
        <v>5.5302550394304699</v>
      </c>
      <c r="M20" s="48">
        <v>-0.43215205659383199</v>
      </c>
      <c r="N20" s="47">
        <v>30732053.347199999</v>
      </c>
      <c r="O20" s="47">
        <v>347940733.22049999</v>
      </c>
      <c r="P20" s="47">
        <v>34125</v>
      </c>
      <c r="Q20" s="47">
        <v>37035</v>
      </c>
      <c r="R20" s="48">
        <v>-7.8574321587687299</v>
      </c>
      <c r="S20" s="47">
        <v>27.086577236629999</v>
      </c>
      <c r="T20" s="47">
        <v>25.4926274794114</v>
      </c>
      <c r="U20" s="49">
        <v>5.8846481166439704</v>
      </c>
    </row>
    <row r="21" spans="1:21" ht="12" thickBot="1">
      <c r="A21" s="69"/>
      <c r="B21" s="71" t="s">
        <v>19</v>
      </c>
      <c r="C21" s="72"/>
      <c r="D21" s="47">
        <v>296647.37530000001</v>
      </c>
      <c r="E21" s="47">
        <v>341099</v>
      </c>
      <c r="F21" s="48">
        <v>86.968116382633795</v>
      </c>
      <c r="G21" s="47">
        <v>398554.5428</v>
      </c>
      <c r="H21" s="48">
        <v>-25.569189798731902</v>
      </c>
      <c r="I21" s="47">
        <v>40140.820099999997</v>
      </c>
      <c r="J21" s="48">
        <v>13.5314934303415</v>
      </c>
      <c r="K21" s="47">
        <v>51699.918899999997</v>
      </c>
      <c r="L21" s="48">
        <v>12.9718553793887</v>
      </c>
      <c r="M21" s="48">
        <v>-0.22358059830534899</v>
      </c>
      <c r="N21" s="47">
        <v>9494837.8359999992</v>
      </c>
      <c r="O21" s="47">
        <v>130372530.8091</v>
      </c>
      <c r="P21" s="47">
        <v>27123</v>
      </c>
      <c r="Q21" s="47">
        <v>30444</v>
      </c>
      <c r="R21" s="48">
        <v>-10.908553409538801</v>
      </c>
      <c r="S21" s="47">
        <v>10.9371151900601</v>
      </c>
      <c r="T21" s="47">
        <v>10.507352010248299</v>
      </c>
      <c r="U21" s="49">
        <v>3.9294016049346299</v>
      </c>
    </row>
    <row r="22" spans="1:21" ht="12" thickBot="1">
      <c r="A22" s="69"/>
      <c r="B22" s="71" t="s">
        <v>20</v>
      </c>
      <c r="C22" s="72"/>
      <c r="D22" s="47">
        <v>802915.40260000003</v>
      </c>
      <c r="E22" s="47">
        <v>1033147</v>
      </c>
      <c r="F22" s="48">
        <v>77.715504434509299</v>
      </c>
      <c r="G22" s="47">
        <v>860058.10450000002</v>
      </c>
      <c r="H22" s="48">
        <v>-6.6440513264182401</v>
      </c>
      <c r="I22" s="47">
        <v>104014.3472</v>
      </c>
      <c r="J22" s="48">
        <v>12.954583616553</v>
      </c>
      <c r="K22" s="47">
        <v>122031.508</v>
      </c>
      <c r="L22" s="48">
        <v>14.1887515926548</v>
      </c>
      <c r="M22" s="48">
        <v>-0.147643515148563</v>
      </c>
      <c r="N22" s="47">
        <v>26131374.965300001</v>
      </c>
      <c r="O22" s="47">
        <v>371831491.55769998</v>
      </c>
      <c r="P22" s="47">
        <v>51503</v>
      </c>
      <c r="Q22" s="47">
        <v>54387</v>
      </c>
      <c r="R22" s="48">
        <v>-5.3027377866034202</v>
      </c>
      <c r="S22" s="47">
        <v>15.5896822049201</v>
      </c>
      <c r="T22" s="47">
        <v>15.533114181697799</v>
      </c>
      <c r="U22" s="49">
        <v>0.36285552507552798</v>
      </c>
    </row>
    <row r="23" spans="1:21" ht="12" thickBot="1">
      <c r="A23" s="69"/>
      <c r="B23" s="71" t="s">
        <v>21</v>
      </c>
      <c r="C23" s="72"/>
      <c r="D23" s="47">
        <v>2066343.6492999999</v>
      </c>
      <c r="E23" s="47">
        <v>2269578</v>
      </c>
      <c r="F23" s="48">
        <v>91.045280193057906</v>
      </c>
      <c r="G23" s="47">
        <v>2251443.1712000002</v>
      </c>
      <c r="H23" s="48">
        <v>-8.2213721522157304</v>
      </c>
      <c r="I23" s="47">
        <v>152502.82870000001</v>
      </c>
      <c r="J23" s="48">
        <v>7.3803226656738499</v>
      </c>
      <c r="K23" s="47">
        <v>269937.76360000001</v>
      </c>
      <c r="L23" s="48">
        <v>11.9895437314603</v>
      </c>
      <c r="M23" s="48">
        <v>-0.43504448334252999</v>
      </c>
      <c r="N23" s="47">
        <v>65957846.418300003</v>
      </c>
      <c r="O23" s="47">
        <v>834073912.20079994</v>
      </c>
      <c r="P23" s="47">
        <v>71347</v>
      </c>
      <c r="Q23" s="47">
        <v>76313</v>
      </c>
      <c r="R23" s="48">
        <v>-6.5074102708581698</v>
      </c>
      <c r="S23" s="47">
        <v>28.961885563513501</v>
      </c>
      <c r="T23" s="47">
        <v>29.501067489156501</v>
      </c>
      <c r="U23" s="49">
        <v>-1.8616948280544099</v>
      </c>
    </row>
    <row r="24" spans="1:21" ht="12" thickBot="1">
      <c r="A24" s="69"/>
      <c r="B24" s="71" t="s">
        <v>22</v>
      </c>
      <c r="C24" s="72"/>
      <c r="D24" s="47">
        <v>228654.10709999999</v>
      </c>
      <c r="E24" s="47">
        <v>263291</v>
      </c>
      <c r="F24" s="48">
        <v>86.844634681778004</v>
      </c>
      <c r="G24" s="47">
        <v>347623.37190000003</v>
      </c>
      <c r="H24" s="48">
        <v>-34.223609347596899</v>
      </c>
      <c r="I24" s="47">
        <v>35335.335200000001</v>
      </c>
      <c r="J24" s="48">
        <v>15.453619289045299</v>
      </c>
      <c r="K24" s="47">
        <v>57257.947399999997</v>
      </c>
      <c r="L24" s="48">
        <v>16.471259422818999</v>
      </c>
      <c r="M24" s="48">
        <v>-0.38287457367010003</v>
      </c>
      <c r="N24" s="47">
        <v>7578787.9550000001</v>
      </c>
      <c r="O24" s="47">
        <v>101182002.0503</v>
      </c>
      <c r="P24" s="47">
        <v>26392</v>
      </c>
      <c r="Q24" s="47">
        <v>27812</v>
      </c>
      <c r="R24" s="48">
        <v>-5.1057097655688199</v>
      </c>
      <c r="S24" s="47">
        <v>8.6637658040315202</v>
      </c>
      <c r="T24" s="47">
        <v>8.6155626600028796</v>
      </c>
      <c r="U24" s="49">
        <v>0.55637635087293402</v>
      </c>
    </row>
    <row r="25" spans="1:21" ht="12" thickBot="1">
      <c r="A25" s="69"/>
      <c r="B25" s="71" t="s">
        <v>23</v>
      </c>
      <c r="C25" s="72"/>
      <c r="D25" s="47">
        <v>222244.3873</v>
      </c>
      <c r="E25" s="47">
        <v>232369</v>
      </c>
      <c r="F25" s="48">
        <v>95.642872887519403</v>
      </c>
      <c r="G25" s="47">
        <v>343008.10029999999</v>
      </c>
      <c r="H25" s="48">
        <v>-35.207248136232998</v>
      </c>
      <c r="I25" s="47">
        <v>20968.252799999998</v>
      </c>
      <c r="J25" s="48">
        <v>9.4347727088809101</v>
      </c>
      <c r="K25" s="47">
        <v>39649.337800000001</v>
      </c>
      <c r="L25" s="48">
        <v>11.5593007177738</v>
      </c>
      <c r="M25" s="48">
        <v>-0.471157553607364</v>
      </c>
      <c r="N25" s="47">
        <v>7354212.6032999996</v>
      </c>
      <c r="O25" s="47">
        <v>85858992.420300007</v>
      </c>
      <c r="P25" s="47">
        <v>15647</v>
      </c>
      <c r="Q25" s="47">
        <v>16301</v>
      </c>
      <c r="R25" s="48">
        <v>-4.0120238022207202</v>
      </c>
      <c r="S25" s="47">
        <v>14.2036420591807</v>
      </c>
      <c r="T25" s="47">
        <v>14.325952972210301</v>
      </c>
      <c r="U25" s="49">
        <v>-0.86112359435702202</v>
      </c>
    </row>
    <row r="26" spans="1:21" ht="12" thickBot="1">
      <c r="A26" s="69"/>
      <c r="B26" s="71" t="s">
        <v>24</v>
      </c>
      <c r="C26" s="72"/>
      <c r="D26" s="47">
        <v>433904.24089999998</v>
      </c>
      <c r="E26" s="47">
        <v>528454</v>
      </c>
      <c r="F26" s="48">
        <v>82.108232864165998</v>
      </c>
      <c r="G26" s="47">
        <v>555407.054</v>
      </c>
      <c r="H26" s="48">
        <v>-21.876353968669601</v>
      </c>
      <c r="I26" s="47">
        <v>91821.085300000006</v>
      </c>
      <c r="J26" s="48">
        <v>21.161601257813398</v>
      </c>
      <c r="K26" s="47">
        <v>109967.8913</v>
      </c>
      <c r="L26" s="48">
        <v>19.7995128992366</v>
      </c>
      <c r="M26" s="48">
        <v>-0.165019132271021</v>
      </c>
      <c r="N26" s="47">
        <v>13059524.418500001</v>
      </c>
      <c r="O26" s="47">
        <v>181106444.4867</v>
      </c>
      <c r="P26" s="47">
        <v>38667</v>
      </c>
      <c r="Q26" s="47">
        <v>45478</v>
      </c>
      <c r="R26" s="48">
        <v>-14.9764721403756</v>
      </c>
      <c r="S26" s="47">
        <v>11.2215646649598</v>
      </c>
      <c r="T26" s="47">
        <v>11.363406957210101</v>
      </c>
      <c r="U26" s="49">
        <v>-1.26401528205072</v>
      </c>
    </row>
    <row r="27" spans="1:21" ht="12" thickBot="1">
      <c r="A27" s="69"/>
      <c r="B27" s="71" t="s">
        <v>25</v>
      </c>
      <c r="C27" s="72"/>
      <c r="D27" s="47">
        <v>210934.44709999999</v>
      </c>
      <c r="E27" s="47">
        <v>258680</v>
      </c>
      <c r="F27" s="48">
        <v>81.542619104685301</v>
      </c>
      <c r="G27" s="47">
        <v>306684.7144</v>
      </c>
      <c r="H27" s="48">
        <v>-31.221075848963199</v>
      </c>
      <c r="I27" s="47">
        <v>62466.674200000001</v>
      </c>
      <c r="J27" s="48">
        <v>29.614259339246601</v>
      </c>
      <c r="K27" s="47">
        <v>88369.221799999999</v>
      </c>
      <c r="L27" s="48">
        <v>28.814354824591199</v>
      </c>
      <c r="M27" s="48">
        <v>-0.29311729890100702</v>
      </c>
      <c r="N27" s="47">
        <v>6579991.2752999999</v>
      </c>
      <c r="O27" s="47">
        <v>85177134.529599994</v>
      </c>
      <c r="P27" s="47">
        <v>32000</v>
      </c>
      <c r="Q27" s="47">
        <v>34195</v>
      </c>
      <c r="R27" s="48">
        <v>-6.4190671150753102</v>
      </c>
      <c r="S27" s="47">
        <v>6.591701471875</v>
      </c>
      <c r="T27" s="47">
        <v>6.7175572861529496</v>
      </c>
      <c r="U27" s="49">
        <v>-1.90930694927461</v>
      </c>
    </row>
    <row r="28" spans="1:21" ht="12" thickBot="1">
      <c r="A28" s="69"/>
      <c r="B28" s="71" t="s">
        <v>26</v>
      </c>
      <c r="C28" s="72"/>
      <c r="D28" s="47">
        <v>914793.42420000001</v>
      </c>
      <c r="E28" s="47">
        <v>913435</v>
      </c>
      <c r="F28" s="48">
        <v>100.14871602248699</v>
      </c>
      <c r="G28" s="47">
        <v>1178391.3783</v>
      </c>
      <c r="H28" s="48">
        <v>-22.3693043715474</v>
      </c>
      <c r="I28" s="47">
        <v>47927.2408</v>
      </c>
      <c r="J28" s="48">
        <v>5.2391326317100599</v>
      </c>
      <c r="K28" s="47">
        <v>90952.530299999999</v>
      </c>
      <c r="L28" s="48">
        <v>7.7183635229249701</v>
      </c>
      <c r="M28" s="48">
        <v>-0.47305214443275401</v>
      </c>
      <c r="N28" s="47">
        <v>26253042.327599999</v>
      </c>
      <c r="O28" s="47">
        <v>298553667.2906</v>
      </c>
      <c r="P28" s="47">
        <v>43781</v>
      </c>
      <c r="Q28" s="47">
        <v>45042</v>
      </c>
      <c r="R28" s="48">
        <v>-2.7996092535855399</v>
      </c>
      <c r="S28" s="47">
        <v>20.894758552796901</v>
      </c>
      <c r="T28" s="47">
        <v>21.102670130100801</v>
      </c>
      <c r="U28" s="49">
        <v>-0.99504177939441996</v>
      </c>
    </row>
    <row r="29" spans="1:21" ht="12" thickBot="1">
      <c r="A29" s="69"/>
      <c r="B29" s="71" t="s">
        <v>27</v>
      </c>
      <c r="C29" s="72"/>
      <c r="D29" s="47">
        <v>499945.61700000003</v>
      </c>
      <c r="E29" s="47">
        <v>616443</v>
      </c>
      <c r="F29" s="48">
        <v>81.101678014025595</v>
      </c>
      <c r="G29" s="47">
        <v>573012.65650000004</v>
      </c>
      <c r="H29" s="48">
        <v>-12.751383179963</v>
      </c>
      <c r="I29" s="47">
        <v>80400.239499999996</v>
      </c>
      <c r="J29" s="48">
        <v>16.081797052738199</v>
      </c>
      <c r="K29" s="47">
        <v>120120.1348</v>
      </c>
      <c r="L29" s="48">
        <v>20.962911279080998</v>
      </c>
      <c r="M29" s="48">
        <v>-0.330668087961553</v>
      </c>
      <c r="N29" s="47">
        <v>14826883.2234</v>
      </c>
      <c r="O29" s="47">
        <v>207421530.08430001</v>
      </c>
      <c r="P29" s="47">
        <v>82037</v>
      </c>
      <c r="Q29" s="47">
        <v>85346</v>
      </c>
      <c r="R29" s="48">
        <v>-3.8771588592318298</v>
      </c>
      <c r="S29" s="47">
        <v>6.0941479698184997</v>
      </c>
      <c r="T29" s="47">
        <v>6.1640393797014497</v>
      </c>
      <c r="U29" s="49">
        <v>-1.14686105800342</v>
      </c>
    </row>
    <row r="30" spans="1:21" ht="12" thickBot="1">
      <c r="A30" s="69"/>
      <c r="B30" s="71" t="s">
        <v>28</v>
      </c>
      <c r="C30" s="72"/>
      <c r="D30" s="47">
        <v>647444.92700000003</v>
      </c>
      <c r="E30" s="47">
        <v>952029</v>
      </c>
      <c r="F30" s="48">
        <v>68.006849266146304</v>
      </c>
      <c r="G30" s="47">
        <v>898743.65729999996</v>
      </c>
      <c r="H30" s="48">
        <v>-27.9611130781106</v>
      </c>
      <c r="I30" s="47">
        <v>104453.79889999999</v>
      </c>
      <c r="J30" s="48">
        <v>16.133233043310302</v>
      </c>
      <c r="K30" s="47">
        <v>181234.2836</v>
      </c>
      <c r="L30" s="48">
        <v>20.1652920861175</v>
      </c>
      <c r="M30" s="48">
        <v>-0.42365320277625401</v>
      </c>
      <c r="N30" s="47">
        <v>21936990.779100001</v>
      </c>
      <c r="O30" s="47">
        <v>373551791.4738</v>
      </c>
      <c r="P30" s="47">
        <v>54852</v>
      </c>
      <c r="Q30" s="47">
        <v>57980</v>
      </c>
      <c r="R30" s="48">
        <v>-5.3949637806139998</v>
      </c>
      <c r="S30" s="47">
        <v>11.803488058776299</v>
      </c>
      <c r="T30" s="47">
        <v>11.673759277337</v>
      </c>
      <c r="U30" s="49">
        <v>1.09907156929661</v>
      </c>
    </row>
    <row r="31" spans="1:21" ht="12" thickBot="1">
      <c r="A31" s="69"/>
      <c r="B31" s="71" t="s">
        <v>29</v>
      </c>
      <c r="C31" s="72"/>
      <c r="D31" s="47">
        <v>679144.49509999994</v>
      </c>
      <c r="E31" s="47">
        <v>875477</v>
      </c>
      <c r="F31" s="48">
        <v>77.574224691225496</v>
      </c>
      <c r="G31" s="47">
        <v>791091.01529999997</v>
      </c>
      <c r="H31" s="48">
        <v>-14.150902745058699</v>
      </c>
      <c r="I31" s="47">
        <v>42476.814200000001</v>
      </c>
      <c r="J31" s="48">
        <v>6.2544590299219802</v>
      </c>
      <c r="K31" s="47">
        <v>23488.179800000002</v>
      </c>
      <c r="L31" s="48">
        <v>2.9690869123438</v>
      </c>
      <c r="M31" s="48">
        <v>0.80843362753890402</v>
      </c>
      <c r="N31" s="47">
        <v>28634138.441199999</v>
      </c>
      <c r="O31" s="47">
        <v>318700690.84179997</v>
      </c>
      <c r="P31" s="47">
        <v>29848</v>
      </c>
      <c r="Q31" s="47">
        <v>31612</v>
      </c>
      <c r="R31" s="48">
        <v>-5.58015943312666</v>
      </c>
      <c r="S31" s="47">
        <v>22.753433901769</v>
      </c>
      <c r="T31" s="47">
        <v>22.397031516512701</v>
      </c>
      <c r="U31" s="49">
        <v>1.56636746257688</v>
      </c>
    </row>
    <row r="32" spans="1:21" ht="12" thickBot="1">
      <c r="A32" s="69"/>
      <c r="B32" s="71" t="s">
        <v>30</v>
      </c>
      <c r="C32" s="72"/>
      <c r="D32" s="47">
        <v>113719.36259999999</v>
      </c>
      <c r="E32" s="47">
        <v>130204</v>
      </c>
      <c r="F32" s="48">
        <v>87.339377131270894</v>
      </c>
      <c r="G32" s="47">
        <v>138841.97839999999</v>
      </c>
      <c r="H32" s="48">
        <v>-18.094394857744302</v>
      </c>
      <c r="I32" s="47">
        <v>31157.528699999999</v>
      </c>
      <c r="J32" s="48">
        <v>27.398613558532201</v>
      </c>
      <c r="K32" s="47">
        <v>40692.425999999999</v>
      </c>
      <c r="L32" s="48">
        <v>29.308445809354701</v>
      </c>
      <c r="M32" s="48">
        <v>-0.23431626563626401</v>
      </c>
      <c r="N32" s="47">
        <v>3488600.6919</v>
      </c>
      <c r="O32" s="47">
        <v>46865966.515000001</v>
      </c>
      <c r="P32" s="47">
        <v>25020</v>
      </c>
      <c r="Q32" s="47">
        <v>26436</v>
      </c>
      <c r="R32" s="48">
        <v>-5.3563322741715798</v>
      </c>
      <c r="S32" s="47">
        <v>4.5451383932853702</v>
      </c>
      <c r="T32" s="47">
        <v>4.5935733204720801</v>
      </c>
      <c r="U32" s="49">
        <v>-1.06564251725018</v>
      </c>
    </row>
    <row r="33" spans="1:21" ht="12" thickBot="1">
      <c r="A33" s="69"/>
      <c r="B33" s="71" t="s">
        <v>31</v>
      </c>
      <c r="C33" s="72"/>
      <c r="D33" s="47">
        <v>42.3078</v>
      </c>
      <c r="E33" s="50"/>
      <c r="F33" s="50"/>
      <c r="G33" s="47">
        <v>134.21100000000001</v>
      </c>
      <c r="H33" s="48">
        <v>-68.476652435344405</v>
      </c>
      <c r="I33" s="47">
        <v>8.2375000000000007</v>
      </c>
      <c r="J33" s="48">
        <v>19.470404984423698</v>
      </c>
      <c r="K33" s="47">
        <v>25.506</v>
      </c>
      <c r="L33" s="48">
        <v>19.004403513869999</v>
      </c>
      <c r="M33" s="48">
        <v>-0.67703677566062903</v>
      </c>
      <c r="N33" s="47">
        <v>850.96079999999995</v>
      </c>
      <c r="O33" s="47">
        <v>30144.1852</v>
      </c>
      <c r="P33" s="47">
        <v>4</v>
      </c>
      <c r="Q33" s="47">
        <v>1</v>
      </c>
      <c r="R33" s="48">
        <v>300</v>
      </c>
      <c r="S33" s="47">
        <v>10.57695</v>
      </c>
      <c r="T33" s="47">
        <v>7.6923000000000004</v>
      </c>
      <c r="U33" s="49">
        <v>27.272985123310601</v>
      </c>
    </row>
    <row r="34" spans="1:21" ht="12" thickBot="1">
      <c r="A34" s="69"/>
      <c r="B34" s="71" t="s">
        <v>36</v>
      </c>
      <c r="C34" s="72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25.9</v>
      </c>
      <c r="P34" s="50"/>
      <c r="Q34" s="50"/>
      <c r="R34" s="50"/>
      <c r="S34" s="50"/>
      <c r="T34" s="50"/>
      <c r="U34" s="51"/>
    </row>
    <row r="35" spans="1:21" ht="12" thickBot="1">
      <c r="A35" s="69"/>
      <c r="B35" s="71" t="s">
        <v>32</v>
      </c>
      <c r="C35" s="72"/>
      <c r="D35" s="47">
        <v>186713.56159999999</v>
      </c>
      <c r="E35" s="47">
        <v>164531</v>
      </c>
      <c r="F35" s="48">
        <v>113.482299141195</v>
      </c>
      <c r="G35" s="47">
        <v>188630.96479999999</v>
      </c>
      <c r="H35" s="48">
        <v>-1.0164838005430199</v>
      </c>
      <c r="I35" s="47">
        <v>23536.670699999999</v>
      </c>
      <c r="J35" s="48">
        <v>12.605763876125399</v>
      </c>
      <c r="K35" s="47">
        <v>32009.324400000001</v>
      </c>
      <c r="L35" s="48">
        <v>16.969284143745199</v>
      </c>
      <c r="M35" s="48">
        <v>-0.26469329980610301</v>
      </c>
      <c r="N35" s="47">
        <v>5550901.4698999999</v>
      </c>
      <c r="O35" s="47">
        <v>51740663.516800001</v>
      </c>
      <c r="P35" s="47">
        <v>11445</v>
      </c>
      <c r="Q35" s="47">
        <v>12461</v>
      </c>
      <c r="R35" s="48">
        <v>-8.1534387288339598</v>
      </c>
      <c r="S35" s="47">
        <v>16.313985286151201</v>
      </c>
      <c r="T35" s="47">
        <v>16.305685410480699</v>
      </c>
      <c r="U35" s="49">
        <v>5.0875831532726998E-2</v>
      </c>
    </row>
    <row r="36" spans="1:21" ht="12" thickBot="1">
      <c r="A36" s="69"/>
      <c r="B36" s="71" t="s">
        <v>37</v>
      </c>
      <c r="C36" s="72"/>
      <c r="D36" s="50"/>
      <c r="E36" s="47">
        <v>508721</v>
      </c>
      <c r="F36" s="50"/>
      <c r="G36" s="47">
        <v>67351.179999999993</v>
      </c>
      <c r="H36" s="50"/>
      <c r="I36" s="50"/>
      <c r="J36" s="50"/>
      <c r="K36" s="47">
        <v>2774.2222000000002</v>
      </c>
      <c r="L36" s="48">
        <v>4.1190402306240204</v>
      </c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69"/>
      <c r="B37" s="71" t="s">
        <v>38</v>
      </c>
      <c r="C37" s="72"/>
      <c r="D37" s="50"/>
      <c r="E37" s="47">
        <v>167268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69"/>
      <c r="B38" s="71" t="s">
        <v>39</v>
      </c>
      <c r="C38" s="72"/>
      <c r="D38" s="50"/>
      <c r="E38" s="47">
        <v>183912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69"/>
      <c r="B39" s="71" t="s">
        <v>33</v>
      </c>
      <c r="C39" s="72"/>
      <c r="D39" s="47">
        <v>204902.56409999999</v>
      </c>
      <c r="E39" s="47">
        <v>397439</v>
      </c>
      <c r="F39" s="48">
        <v>51.555726564328097</v>
      </c>
      <c r="G39" s="47">
        <v>340962.77990000002</v>
      </c>
      <c r="H39" s="48">
        <v>-39.904712133067598</v>
      </c>
      <c r="I39" s="47">
        <v>-13084.5579</v>
      </c>
      <c r="J39" s="48">
        <v>-6.3857462972567998</v>
      </c>
      <c r="K39" s="47">
        <v>20307.750499999998</v>
      </c>
      <c r="L39" s="48">
        <v>5.9560021495472304</v>
      </c>
      <c r="M39" s="48">
        <v>-1.6443135048364901</v>
      </c>
      <c r="N39" s="47">
        <v>7164852.7426000005</v>
      </c>
      <c r="O39" s="47">
        <v>119887150.8162</v>
      </c>
      <c r="P39" s="47">
        <v>351</v>
      </c>
      <c r="Q39" s="47">
        <v>369</v>
      </c>
      <c r="R39" s="48">
        <v>-4.8780487804878101</v>
      </c>
      <c r="S39" s="47">
        <v>583.76798888888902</v>
      </c>
      <c r="T39" s="47">
        <v>542.34130000000005</v>
      </c>
      <c r="U39" s="49">
        <v>7.0964303760023002</v>
      </c>
    </row>
    <row r="40" spans="1:21" ht="12" thickBot="1">
      <c r="A40" s="69"/>
      <c r="B40" s="71" t="s">
        <v>34</v>
      </c>
      <c r="C40" s="72"/>
      <c r="D40" s="47">
        <v>375671.79670000001</v>
      </c>
      <c r="E40" s="47">
        <v>498194</v>
      </c>
      <c r="F40" s="48">
        <v>75.406728443136601</v>
      </c>
      <c r="G40" s="47">
        <v>697112.2524</v>
      </c>
      <c r="H40" s="48">
        <v>-46.110286341023702</v>
      </c>
      <c r="I40" s="47">
        <v>27844.008300000001</v>
      </c>
      <c r="J40" s="48">
        <v>7.4117909687629204</v>
      </c>
      <c r="K40" s="47">
        <v>63819.715499999998</v>
      </c>
      <c r="L40" s="48">
        <v>9.1548692883080403</v>
      </c>
      <c r="M40" s="48">
        <v>-0.56370836062407703</v>
      </c>
      <c r="N40" s="47">
        <v>12454931.5963</v>
      </c>
      <c r="O40" s="47">
        <v>163882538.54530001</v>
      </c>
      <c r="P40" s="47">
        <v>2087</v>
      </c>
      <c r="Q40" s="47">
        <v>2239</v>
      </c>
      <c r="R40" s="48">
        <v>-6.7887449754354598</v>
      </c>
      <c r="S40" s="47">
        <v>180.005652467657</v>
      </c>
      <c r="T40" s="47">
        <v>190.08483130862001</v>
      </c>
      <c r="U40" s="49">
        <v>-5.5993679658332098</v>
      </c>
    </row>
    <row r="41" spans="1:21" ht="12" thickBot="1">
      <c r="A41" s="69"/>
      <c r="B41" s="71" t="s">
        <v>40</v>
      </c>
      <c r="C41" s="72"/>
      <c r="D41" s="50"/>
      <c r="E41" s="47">
        <v>209263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69"/>
      <c r="B42" s="71" t="s">
        <v>41</v>
      </c>
      <c r="C42" s="72"/>
      <c r="D42" s="50"/>
      <c r="E42" s="47">
        <v>64492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0"/>
      <c r="B43" s="71" t="s">
        <v>35</v>
      </c>
      <c r="C43" s="72"/>
      <c r="D43" s="52">
        <v>15822.8717</v>
      </c>
      <c r="E43" s="53"/>
      <c r="F43" s="53"/>
      <c r="G43" s="52">
        <v>33668.839999999997</v>
      </c>
      <c r="H43" s="54">
        <v>-53.004404963164802</v>
      </c>
      <c r="I43" s="52">
        <v>1276.9574</v>
      </c>
      <c r="J43" s="54">
        <v>8.0703264502865206</v>
      </c>
      <c r="K43" s="52">
        <v>2503.3634000000002</v>
      </c>
      <c r="L43" s="54">
        <v>7.4352528925855497</v>
      </c>
      <c r="M43" s="54">
        <v>-0.48990330369134599</v>
      </c>
      <c r="N43" s="52">
        <v>706590.34820000001</v>
      </c>
      <c r="O43" s="52">
        <v>15832031.0481</v>
      </c>
      <c r="P43" s="52">
        <v>33</v>
      </c>
      <c r="Q43" s="52">
        <v>50</v>
      </c>
      <c r="R43" s="54">
        <v>-34</v>
      </c>
      <c r="S43" s="52">
        <v>479.48096060606099</v>
      </c>
      <c r="T43" s="52">
        <v>447.17139600000002</v>
      </c>
      <c r="U43" s="55">
        <v>6.7384457904692399</v>
      </c>
    </row>
  </sheetData>
  <mergeCells count="41">
    <mergeCell ref="B43:C43"/>
    <mergeCell ref="B37:C37"/>
    <mergeCell ref="B38:C38"/>
    <mergeCell ref="B39:C39"/>
    <mergeCell ref="B40:C40"/>
    <mergeCell ref="B41:C41"/>
    <mergeCell ref="B42:C4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18:C18"/>
    <mergeCell ref="B19:C19"/>
    <mergeCell ref="B20:C20"/>
    <mergeCell ref="B21:C21"/>
    <mergeCell ref="B22:C22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41868</v>
      </c>
      <c r="D2" s="32">
        <v>510429.92460341897</v>
      </c>
      <c r="E2" s="32">
        <v>431171.250125641</v>
      </c>
      <c r="F2" s="32">
        <v>79258.674477777793</v>
      </c>
      <c r="G2" s="32">
        <v>431171.250125641</v>
      </c>
      <c r="H2" s="32">
        <v>0.155278267706107</v>
      </c>
    </row>
    <row r="3" spans="1:8" ht="14.25">
      <c r="A3" s="32">
        <v>2</v>
      </c>
      <c r="B3" s="33">
        <v>13</v>
      </c>
      <c r="C3" s="32">
        <v>8047.1959999999999</v>
      </c>
      <c r="D3" s="32">
        <v>67800.750691082401</v>
      </c>
      <c r="E3" s="32">
        <v>52819.242951803899</v>
      </c>
      <c r="F3" s="32">
        <v>14981.507739278401</v>
      </c>
      <c r="G3" s="32">
        <v>52819.242951803899</v>
      </c>
      <c r="H3" s="32">
        <v>0.22096374430333399</v>
      </c>
    </row>
    <row r="4" spans="1:8" ht="14.25">
      <c r="A4" s="32">
        <v>3</v>
      </c>
      <c r="B4" s="33">
        <v>14</v>
      </c>
      <c r="C4" s="32">
        <v>94736</v>
      </c>
      <c r="D4" s="32">
        <v>89984.586488034198</v>
      </c>
      <c r="E4" s="32">
        <v>66196.656542735</v>
      </c>
      <c r="F4" s="32">
        <v>23787.9299452991</v>
      </c>
      <c r="G4" s="32">
        <v>66196.656542735</v>
      </c>
      <c r="H4" s="32">
        <v>0.26435560659560697</v>
      </c>
    </row>
    <row r="5" spans="1:8" ht="14.25">
      <c r="A5" s="32">
        <v>4</v>
      </c>
      <c r="B5" s="33">
        <v>15</v>
      </c>
      <c r="C5" s="32">
        <v>3252</v>
      </c>
      <c r="D5" s="32">
        <v>56688.028386324797</v>
      </c>
      <c r="E5" s="32">
        <v>44363.730229914501</v>
      </c>
      <c r="F5" s="32">
        <v>12324.298156410299</v>
      </c>
      <c r="G5" s="32">
        <v>44363.730229914501</v>
      </c>
      <c r="H5" s="32">
        <v>0.21740565878250501</v>
      </c>
    </row>
    <row r="6" spans="1:8" ht="14.25">
      <c r="A6" s="32">
        <v>5</v>
      </c>
      <c r="B6" s="33">
        <v>16</v>
      </c>
      <c r="C6" s="32">
        <v>2833</v>
      </c>
      <c r="D6" s="32">
        <v>268622.37104529899</v>
      </c>
      <c r="E6" s="32">
        <v>285158.81175641</v>
      </c>
      <c r="F6" s="32">
        <v>-16536.4407111111</v>
      </c>
      <c r="G6" s="32">
        <v>285158.81175641</v>
      </c>
      <c r="H6" s="32">
        <v>-6.1560177012667701E-2</v>
      </c>
    </row>
    <row r="7" spans="1:8" ht="14.25">
      <c r="A7" s="32">
        <v>6</v>
      </c>
      <c r="B7" s="33">
        <v>17</v>
      </c>
      <c r="C7" s="32">
        <v>15046</v>
      </c>
      <c r="D7" s="32">
        <v>356322.17198119703</v>
      </c>
      <c r="E7" s="32">
        <v>281352.45829829102</v>
      </c>
      <c r="F7" s="32">
        <v>74969.713682906004</v>
      </c>
      <c r="G7" s="32">
        <v>281352.45829829102</v>
      </c>
      <c r="H7" s="32">
        <v>0.21039867731515199</v>
      </c>
    </row>
    <row r="8" spans="1:8" ht="14.25">
      <c r="A8" s="32">
        <v>7</v>
      </c>
      <c r="B8" s="33">
        <v>18</v>
      </c>
      <c r="C8" s="32">
        <v>27642</v>
      </c>
      <c r="D8" s="32">
        <v>168672.74722222201</v>
      </c>
      <c r="E8" s="32">
        <v>135059.635102564</v>
      </c>
      <c r="F8" s="32">
        <v>33613.112119658101</v>
      </c>
      <c r="G8" s="32">
        <v>135059.635102564</v>
      </c>
      <c r="H8" s="32">
        <v>0.19928004181596501</v>
      </c>
    </row>
    <row r="9" spans="1:8" ht="14.25">
      <c r="A9" s="32">
        <v>8</v>
      </c>
      <c r="B9" s="33">
        <v>19</v>
      </c>
      <c r="C9" s="32">
        <v>12182</v>
      </c>
      <c r="D9" s="32">
        <v>106173.252391453</v>
      </c>
      <c r="E9" s="32">
        <v>83897.143276923103</v>
      </c>
      <c r="F9" s="32">
        <v>22276.1091145299</v>
      </c>
      <c r="G9" s="32">
        <v>83897.143276923103</v>
      </c>
      <c r="H9" s="32">
        <v>0.20980904900981601</v>
      </c>
    </row>
    <row r="10" spans="1:8" ht="14.25">
      <c r="A10" s="32">
        <v>9</v>
      </c>
      <c r="B10" s="33">
        <v>21</v>
      </c>
      <c r="C10" s="32">
        <v>113992</v>
      </c>
      <c r="D10" s="32">
        <v>533164.00300000003</v>
      </c>
      <c r="E10" s="32">
        <v>521048.18829999998</v>
      </c>
      <c r="F10" s="32">
        <v>12115.814700000001</v>
      </c>
      <c r="G10" s="32">
        <v>521048.18829999998</v>
      </c>
      <c r="H10" s="32">
        <v>2.2724367421331701E-2</v>
      </c>
    </row>
    <row r="11" spans="1:8" ht="14.25">
      <c r="A11" s="32">
        <v>10</v>
      </c>
      <c r="B11" s="33">
        <v>22</v>
      </c>
      <c r="C11" s="32">
        <v>22444</v>
      </c>
      <c r="D11" s="32">
        <v>419764.180920513</v>
      </c>
      <c r="E11" s="32">
        <v>370574.84622051299</v>
      </c>
      <c r="F11" s="32">
        <v>49189.334699999999</v>
      </c>
      <c r="G11" s="32">
        <v>370574.84622051299</v>
      </c>
      <c r="H11" s="32">
        <v>0.11718325892440699</v>
      </c>
    </row>
    <row r="12" spans="1:8" ht="14.25">
      <c r="A12" s="32">
        <v>11</v>
      </c>
      <c r="B12" s="33">
        <v>23</v>
      </c>
      <c r="C12" s="32">
        <v>138171.753</v>
      </c>
      <c r="D12" s="32">
        <v>1199666.55187009</v>
      </c>
      <c r="E12" s="32">
        <v>1012027.86802906</v>
      </c>
      <c r="F12" s="32">
        <v>187638.68384102601</v>
      </c>
      <c r="G12" s="32">
        <v>1012027.86802906</v>
      </c>
      <c r="H12" s="32">
        <v>0.15640903178348001</v>
      </c>
    </row>
    <row r="13" spans="1:8" ht="14.25">
      <c r="A13" s="32">
        <v>12</v>
      </c>
      <c r="B13" s="33">
        <v>24</v>
      </c>
      <c r="C13" s="32">
        <v>21509.583999999999</v>
      </c>
      <c r="D13" s="32">
        <v>571460.94618119695</v>
      </c>
      <c r="E13" s="32">
        <v>525356.17824871803</v>
      </c>
      <c r="F13" s="32">
        <v>46104.7679324786</v>
      </c>
      <c r="G13" s="32">
        <v>525356.17824871803</v>
      </c>
      <c r="H13" s="32">
        <v>8.0678772960033396E-2</v>
      </c>
    </row>
    <row r="14" spans="1:8" ht="14.25">
      <c r="A14" s="32">
        <v>13</v>
      </c>
      <c r="B14" s="33">
        <v>25</v>
      </c>
      <c r="C14" s="32">
        <v>69042</v>
      </c>
      <c r="D14" s="32">
        <v>924329.429</v>
      </c>
      <c r="E14" s="32">
        <v>892203.62780000002</v>
      </c>
      <c r="F14" s="32">
        <v>32125.801200000002</v>
      </c>
      <c r="G14" s="32">
        <v>892203.62780000002</v>
      </c>
      <c r="H14" s="32">
        <v>3.4755791811968799E-2</v>
      </c>
    </row>
    <row r="15" spans="1:8" ht="14.25">
      <c r="A15" s="32">
        <v>14</v>
      </c>
      <c r="B15" s="33">
        <v>26</v>
      </c>
      <c r="C15" s="32">
        <v>56024</v>
      </c>
      <c r="D15" s="32">
        <v>296647.19286649302</v>
      </c>
      <c r="E15" s="32">
        <v>256506.55502487</v>
      </c>
      <c r="F15" s="32">
        <v>40140.637841623196</v>
      </c>
      <c r="G15" s="32">
        <v>256506.55502487</v>
      </c>
      <c r="H15" s="32">
        <v>0.13531440312563001</v>
      </c>
    </row>
    <row r="16" spans="1:8" ht="14.25">
      <c r="A16" s="32">
        <v>15</v>
      </c>
      <c r="B16" s="33">
        <v>27</v>
      </c>
      <c r="C16" s="32">
        <v>119770.51300000001</v>
      </c>
      <c r="D16" s="32">
        <v>802915.56526991201</v>
      </c>
      <c r="E16" s="32">
        <v>698901.05670442502</v>
      </c>
      <c r="F16" s="32">
        <v>104014.50856548701</v>
      </c>
      <c r="G16" s="32">
        <v>698901.05670442502</v>
      </c>
      <c r="H16" s="32">
        <v>0.12954601089408499</v>
      </c>
    </row>
    <row r="17" spans="1:8" ht="14.25">
      <c r="A17" s="32">
        <v>16</v>
      </c>
      <c r="B17" s="33">
        <v>29</v>
      </c>
      <c r="C17" s="32">
        <v>162406</v>
      </c>
      <c r="D17" s="32">
        <v>2066344.5868564099</v>
      </c>
      <c r="E17" s="32">
        <v>1913840.8471957301</v>
      </c>
      <c r="F17" s="32">
        <v>152503.73966068399</v>
      </c>
      <c r="G17" s="32">
        <v>1913840.8471957301</v>
      </c>
      <c r="H17" s="32">
        <v>7.38036340263519E-2</v>
      </c>
    </row>
    <row r="18" spans="1:8" ht="14.25">
      <c r="A18" s="32">
        <v>17</v>
      </c>
      <c r="B18" s="33">
        <v>31</v>
      </c>
      <c r="C18" s="32">
        <v>30589.330999999998</v>
      </c>
      <c r="D18" s="32">
        <v>228654.10956737801</v>
      </c>
      <c r="E18" s="32">
        <v>193318.77415371299</v>
      </c>
      <c r="F18" s="32">
        <v>35335.335413665001</v>
      </c>
      <c r="G18" s="32">
        <v>193318.77415371299</v>
      </c>
      <c r="H18" s="32">
        <v>0.15453619215731901</v>
      </c>
    </row>
    <row r="19" spans="1:8" ht="14.25">
      <c r="A19" s="32">
        <v>18</v>
      </c>
      <c r="B19" s="33">
        <v>32</v>
      </c>
      <c r="C19" s="32">
        <v>13819.205</v>
      </c>
      <c r="D19" s="32">
        <v>222244.38474683501</v>
      </c>
      <c r="E19" s="32">
        <v>201276.133827518</v>
      </c>
      <c r="F19" s="32">
        <v>20968.250919316801</v>
      </c>
      <c r="G19" s="32">
        <v>201276.133827518</v>
      </c>
      <c r="H19" s="32">
        <v>9.4347719710454497E-2</v>
      </c>
    </row>
    <row r="20" spans="1:8" ht="14.25">
      <c r="A20" s="32">
        <v>19</v>
      </c>
      <c r="B20" s="33">
        <v>33</v>
      </c>
      <c r="C20" s="32">
        <v>30278.901999999998</v>
      </c>
      <c r="D20" s="32">
        <v>433904.24102269101</v>
      </c>
      <c r="E20" s="32">
        <v>342083.16765177099</v>
      </c>
      <c r="F20" s="32">
        <v>91821.073370920101</v>
      </c>
      <c r="G20" s="32">
        <v>342083.16765177099</v>
      </c>
      <c r="H20" s="32">
        <v>0.21161598502587201</v>
      </c>
    </row>
    <row r="21" spans="1:8" ht="14.25">
      <c r="A21" s="32">
        <v>20</v>
      </c>
      <c r="B21" s="33">
        <v>34</v>
      </c>
      <c r="C21" s="32">
        <v>41334.228999999999</v>
      </c>
      <c r="D21" s="32">
        <v>210934.40296435999</v>
      </c>
      <c r="E21" s="32">
        <v>148467.76802146001</v>
      </c>
      <c r="F21" s="32">
        <v>62466.6349428998</v>
      </c>
      <c r="G21" s="32">
        <v>148467.76802146001</v>
      </c>
      <c r="H21" s="32">
        <v>0.29614246924649101</v>
      </c>
    </row>
    <row r="22" spans="1:8" ht="14.25">
      <c r="A22" s="32">
        <v>21</v>
      </c>
      <c r="B22" s="33">
        <v>35</v>
      </c>
      <c r="C22" s="32">
        <v>37426.726000000002</v>
      </c>
      <c r="D22" s="32">
        <v>914793.424321239</v>
      </c>
      <c r="E22" s="32">
        <v>866866.19103991298</v>
      </c>
      <c r="F22" s="32">
        <v>47927.233281325804</v>
      </c>
      <c r="G22" s="32">
        <v>866866.19103991298</v>
      </c>
      <c r="H22" s="32">
        <v>5.2391318091171299E-2</v>
      </c>
    </row>
    <row r="23" spans="1:8" ht="14.25">
      <c r="A23" s="32">
        <v>22</v>
      </c>
      <c r="B23" s="33">
        <v>36</v>
      </c>
      <c r="C23" s="32">
        <v>103640.50599999999</v>
      </c>
      <c r="D23" s="32">
        <v>499945.61756725702</v>
      </c>
      <c r="E23" s="32">
        <v>419545.36315126199</v>
      </c>
      <c r="F23" s="32">
        <v>80400.254415994801</v>
      </c>
      <c r="G23" s="32">
        <v>419545.36315126199</v>
      </c>
      <c r="H23" s="32">
        <v>0.160818000180147</v>
      </c>
    </row>
    <row r="24" spans="1:8" ht="14.25">
      <c r="A24" s="32">
        <v>23</v>
      </c>
      <c r="B24" s="33">
        <v>37</v>
      </c>
      <c r="C24" s="32">
        <v>85400.137000000002</v>
      </c>
      <c r="D24" s="32">
        <v>647444.93397964595</v>
      </c>
      <c r="E24" s="32">
        <v>542991.14567753603</v>
      </c>
      <c r="F24" s="32">
        <v>104453.78830211</v>
      </c>
      <c r="G24" s="32">
        <v>542991.14567753603</v>
      </c>
      <c r="H24" s="32">
        <v>0.161332312325104</v>
      </c>
    </row>
    <row r="25" spans="1:8" ht="14.25">
      <c r="A25" s="32">
        <v>24</v>
      </c>
      <c r="B25" s="33">
        <v>38</v>
      </c>
      <c r="C25" s="32">
        <v>135661.851</v>
      </c>
      <c r="D25" s="32">
        <v>679144.48121504404</v>
      </c>
      <c r="E25" s="32">
        <v>636667.66000353999</v>
      </c>
      <c r="F25" s="32">
        <v>42476.821211504401</v>
      </c>
      <c r="G25" s="32">
        <v>636667.66000353999</v>
      </c>
      <c r="H25" s="32">
        <v>6.25446019019546E-2</v>
      </c>
    </row>
    <row r="26" spans="1:8" ht="14.25">
      <c r="A26" s="32">
        <v>25</v>
      </c>
      <c r="B26" s="33">
        <v>39</v>
      </c>
      <c r="C26" s="32">
        <v>79059.724000000002</v>
      </c>
      <c r="D26" s="32">
        <v>113719.27855808201</v>
      </c>
      <c r="E26" s="32">
        <v>82561.847993246207</v>
      </c>
      <c r="F26" s="32">
        <v>31157.430564835598</v>
      </c>
      <c r="G26" s="32">
        <v>82561.847993246207</v>
      </c>
      <c r="H26" s="32">
        <v>0.27398547510941201</v>
      </c>
    </row>
    <row r="27" spans="1:8" ht="14.25">
      <c r="A27" s="32">
        <v>26</v>
      </c>
      <c r="B27" s="33">
        <v>40</v>
      </c>
      <c r="C27" s="32">
        <v>11</v>
      </c>
      <c r="D27" s="32">
        <v>42.307699999999997</v>
      </c>
      <c r="E27" s="32">
        <v>34.070300000000003</v>
      </c>
      <c r="F27" s="32">
        <v>8.2373999999999992</v>
      </c>
      <c r="G27" s="32">
        <v>34.070300000000003</v>
      </c>
      <c r="H27" s="32">
        <v>0.19470214641779199</v>
      </c>
    </row>
    <row r="28" spans="1:8" ht="14.25">
      <c r="A28" s="32">
        <v>27</v>
      </c>
      <c r="B28" s="33">
        <v>42</v>
      </c>
      <c r="C28" s="32">
        <v>11255.753000000001</v>
      </c>
      <c r="D28" s="32">
        <v>186713.56090000001</v>
      </c>
      <c r="E28" s="32">
        <v>163176.89319999999</v>
      </c>
      <c r="F28" s="32">
        <v>23536.667700000002</v>
      </c>
      <c r="G28" s="32">
        <v>163176.89319999999</v>
      </c>
      <c r="H28" s="32">
        <v>0.12605762316645999</v>
      </c>
    </row>
    <row r="29" spans="1:8" ht="14.25">
      <c r="A29" s="32">
        <v>28</v>
      </c>
      <c r="B29" s="33">
        <v>75</v>
      </c>
      <c r="C29" s="32">
        <v>357</v>
      </c>
      <c r="D29" s="32">
        <v>204902.56410256401</v>
      </c>
      <c r="E29" s="32">
        <v>217987.12051282101</v>
      </c>
      <c r="F29" s="32">
        <v>-13084.5564102564</v>
      </c>
      <c r="G29" s="32">
        <v>217987.12051282101</v>
      </c>
      <c r="H29" s="32">
        <v>-6.3857455701271396E-2</v>
      </c>
    </row>
    <row r="30" spans="1:8" ht="14.25">
      <c r="A30" s="32">
        <v>29</v>
      </c>
      <c r="B30" s="33">
        <v>76</v>
      </c>
      <c r="C30" s="32">
        <v>2181</v>
      </c>
      <c r="D30" s="32">
        <v>375671.790976068</v>
      </c>
      <c r="E30" s="32">
        <v>347827.79035470099</v>
      </c>
      <c r="F30" s="32">
        <v>27844.000621367501</v>
      </c>
      <c r="G30" s="32">
        <v>347827.79035470099</v>
      </c>
      <c r="H30" s="32">
        <v>7.41178903771917E-2</v>
      </c>
    </row>
    <row r="31" spans="1:8" ht="14.25">
      <c r="A31" s="32">
        <v>30</v>
      </c>
      <c r="B31" s="33">
        <v>99</v>
      </c>
      <c r="C31" s="32">
        <v>33</v>
      </c>
      <c r="D31" s="32">
        <v>15822.8717948718</v>
      </c>
      <c r="E31" s="32">
        <v>14545.9145299145</v>
      </c>
      <c r="F31" s="32">
        <v>1276.9572649572599</v>
      </c>
      <c r="G31" s="32">
        <v>14545.9145299145</v>
      </c>
      <c r="H31" s="32">
        <v>8.0703255484325401E-2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2013-11-27T00:13:23Z</dcterms:modified>
</cp:coreProperties>
</file>