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<sst xmlns="http://schemas.openxmlformats.org/spreadsheetml/2006/main" count="114" uniqueCount="71">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</sst>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65" Type="http://schemas.openxmlformats.org/officeDocument/2006/relationships/hyperlink" Target="cid:8c9b5667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M11" sqref="M11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14274425.1811</v>
      </c>
      <c r="F3" s="25">
        <f>RA!I7</f>
        <v>1525067.3681000001</v>
      </c>
      <c r="G3" s="16">
        <f>E3-F3</f>
        <v>12749357.812999999</v>
      </c>
      <c r="H3" s="27">
        <f>RA!J7</f>
        <v>10.683914404618299</v>
      </c>
      <c r="I3" s="20">
        <f>SUM(I4:I39)</f>
        <v>14274428.454147045</v>
      </c>
      <c r="J3" s="21">
        <f>SUM(J4:J39)</f>
        <v>12749357.671589376</v>
      </c>
      <c r="K3" s="22">
        <f>E3-I3</f>
        <v>-3.2730470448732376</v>
      </c>
      <c r="L3" s="22">
        <f>G3-J3</f>
        <v>0.14141062274575233</v>
      </c>
    </row>
    <row r="4" spans="1:12">
      <c r="A4" s="38">
        <f>RA!A8</f>
        <v>41605</v>
      </c>
      <c r="B4" s="12">
        <v>12</v>
      </c>
      <c r="C4" s="35" t="s">
        <v>6</v>
      </c>
      <c r="D4" s="35"/>
      <c r="E4" s="15">
        <f>RA!D8</f>
        <v>524683.97250000003</v>
      </c>
      <c r="F4" s="25">
        <f>RA!I8</f>
        <v>84468.280599999998</v>
      </c>
      <c r="G4" s="16">
        <f t="shared" ref="G4:G39" si="0">E4-F4</f>
        <v>440215.69190000003</v>
      </c>
      <c r="H4" s="27">
        <f>RA!J8</f>
        <v>16.098887144870801</v>
      </c>
      <c r="I4" s="20">
        <f>VLOOKUP(B4,RMS!B:D,3,FALSE)</f>
        <v>524684.378577778</v>
      </c>
      <c r="J4" s="21">
        <f>VLOOKUP(B4,RMS!B:E,4,FALSE)</f>
        <v>440215.68684615399</v>
      </c>
      <c r="K4" s="22">
        <f t="shared" ref="K4:K39" si="1">E4-I4</f>
        <v>-0.40607777796685696</v>
      </c>
      <c r="L4" s="22">
        <f t="shared" ref="L4:L39" si="2">G4-J4</f>
        <v>5.0538460491225123E-3</v>
      </c>
    </row>
    <row r="5" spans="1:12">
      <c r="A5" s="38"/>
      <c r="B5" s="12">
        <v>13</v>
      </c>
      <c r="C5" s="35" t="s">
        <v>7</v>
      </c>
      <c r="D5" s="35"/>
      <c r="E5" s="15">
        <f>RA!D9</f>
        <v>71407.69</v>
      </c>
      <c r="F5" s="25">
        <f>RA!I9</f>
        <v>15613.983200000001</v>
      </c>
      <c r="G5" s="16">
        <f t="shared" si="0"/>
        <v>55793.7068</v>
      </c>
      <c r="H5" s="27">
        <f>RA!J9</f>
        <v>21.8659687773124</v>
      </c>
      <c r="I5" s="20">
        <f>VLOOKUP(B5,RMS!B:D,3,FALSE)</f>
        <v>71407.6979992134</v>
      </c>
      <c r="J5" s="21">
        <f>VLOOKUP(B5,RMS!B:E,4,FALSE)</f>
        <v>55793.694765221997</v>
      </c>
      <c r="K5" s="22">
        <f t="shared" si="1"/>
        <v>-7.9992133978521451E-3</v>
      </c>
      <c r="L5" s="22">
        <f t="shared" si="2"/>
        <v>1.2034778002998792E-2</v>
      </c>
    </row>
    <row r="6" spans="1:12">
      <c r="A6" s="38"/>
      <c r="B6" s="12">
        <v>14</v>
      </c>
      <c r="C6" s="35" t="s">
        <v>8</v>
      </c>
      <c r="D6" s="35"/>
      <c r="E6" s="15">
        <f>RA!D10</f>
        <v>90061.895499999999</v>
      </c>
      <c r="F6" s="25">
        <f>RA!I10</f>
        <v>24139.7719</v>
      </c>
      <c r="G6" s="16">
        <f t="shared" si="0"/>
        <v>65922.123599999992</v>
      </c>
      <c r="H6" s="27">
        <f>RA!J10</f>
        <v>26.8035352420492</v>
      </c>
      <c r="I6" s="20">
        <f>VLOOKUP(B6,RMS!B:D,3,FALSE)</f>
        <v>90063.620587179495</v>
      </c>
      <c r="J6" s="21">
        <f>VLOOKUP(B6,RMS!B:E,4,FALSE)</f>
        <v>65922.123565811999</v>
      </c>
      <c r="K6" s="22">
        <f t="shared" si="1"/>
        <v>-1.7250871794967679</v>
      </c>
      <c r="L6" s="22">
        <f t="shared" si="2"/>
        <v>3.4187993151135743E-5</v>
      </c>
    </row>
    <row r="7" spans="1:12">
      <c r="A7" s="38"/>
      <c r="B7" s="12">
        <v>15</v>
      </c>
      <c r="C7" s="35" t="s">
        <v>9</v>
      </c>
      <c r="D7" s="35"/>
      <c r="E7" s="15">
        <f>RA!D11</f>
        <v>60947.840900000003</v>
      </c>
      <c r="F7" s="25">
        <f>RA!I11</f>
        <v>12192.4936</v>
      </c>
      <c r="G7" s="16">
        <f t="shared" si="0"/>
        <v>48755.347300000001</v>
      </c>
      <c r="H7" s="27">
        <f>RA!J11</f>
        <v>20.004799874707299</v>
      </c>
      <c r="I7" s="20">
        <f>VLOOKUP(B7,RMS!B:D,3,FALSE)</f>
        <v>60947.860895726502</v>
      </c>
      <c r="J7" s="21">
        <f>VLOOKUP(B7,RMS!B:E,4,FALSE)</f>
        <v>48755.347129059803</v>
      </c>
      <c r="K7" s="22">
        <f t="shared" si="1"/>
        <v>-1.9995726499473676E-2</v>
      </c>
      <c r="L7" s="22">
        <f t="shared" si="2"/>
        <v>1.7094019858632237E-4</v>
      </c>
    </row>
    <row r="8" spans="1:12">
      <c r="A8" s="38"/>
      <c r="B8" s="12">
        <v>16</v>
      </c>
      <c r="C8" s="35" t="s">
        <v>10</v>
      </c>
      <c r="D8" s="35"/>
      <c r="E8" s="15">
        <f>RA!D12</f>
        <v>235369.51449999999</v>
      </c>
      <c r="F8" s="25">
        <f>RA!I12</f>
        <v>-3935.8453</v>
      </c>
      <c r="G8" s="16">
        <f t="shared" si="0"/>
        <v>239305.35979999998</v>
      </c>
      <c r="H8" s="27">
        <f>RA!J12</f>
        <v>-1.67219841888232</v>
      </c>
      <c r="I8" s="20">
        <f>VLOOKUP(B8,RMS!B:D,3,FALSE)</f>
        <v>235369.505323077</v>
      </c>
      <c r="J8" s="21">
        <f>VLOOKUP(B8,RMS!B:E,4,FALSE)</f>
        <v>239305.35931538499</v>
      </c>
      <c r="K8" s="22">
        <f t="shared" si="1"/>
        <v>9.1769229911733419E-3</v>
      </c>
      <c r="L8" s="22">
        <f t="shared" si="2"/>
        <v>4.8461498226970434E-4</v>
      </c>
    </row>
    <row r="9" spans="1:12">
      <c r="A9" s="38"/>
      <c r="B9" s="12">
        <v>17</v>
      </c>
      <c r="C9" s="35" t="s">
        <v>11</v>
      </c>
      <c r="D9" s="35"/>
      <c r="E9" s="15">
        <f>RA!D13</f>
        <v>395072.217</v>
      </c>
      <c r="F9" s="25">
        <f>RA!I13</f>
        <v>78423.558799999999</v>
      </c>
      <c r="G9" s="16">
        <f t="shared" si="0"/>
        <v>316648.65820000001</v>
      </c>
      <c r="H9" s="27">
        <f>RA!J13</f>
        <v>19.8504363064336</v>
      </c>
      <c r="I9" s="20">
        <f>VLOOKUP(B9,RMS!B:D,3,FALSE)</f>
        <v>395072.35138034198</v>
      </c>
      <c r="J9" s="21">
        <f>VLOOKUP(B9,RMS!B:E,4,FALSE)</f>
        <v>316648.65755726502</v>
      </c>
      <c r="K9" s="22">
        <f t="shared" si="1"/>
        <v>-0.13438034197315574</v>
      </c>
      <c r="L9" s="22">
        <f t="shared" si="2"/>
        <v>6.427349871955812E-4</v>
      </c>
    </row>
    <row r="10" spans="1:12">
      <c r="A10" s="38"/>
      <c r="B10" s="12">
        <v>18</v>
      </c>
      <c r="C10" s="35" t="s">
        <v>12</v>
      </c>
      <c r="D10" s="35"/>
      <c r="E10" s="15">
        <f>RA!D14</f>
        <v>192979.1531</v>
      </c>
      <c r="F10" s="25">
        <f>RA!I14</f>
        <v>39158.102400000003</v>
      </c>
      <c r="G10" s="16">
        <f t="shared" si="0"/>
        <v>153821.05069999999</v>
      </c>
      <c r="H10" s="27">
        <f>RA!J14</f>
        <v>20.2913640001874</v>
      </c>
      <c r="I10" s="20">
        <f>VLOOKUP(B10,RMS!B:D,3,FALSE)</f>
        <v>192979.14295042699</v>
      </c>
      <c r="J10" s="21">
        <f>VLOOKUP(B10,RMS!B:E,4,FALSE)</f>
        <v>153821.055117949</v>
      </c>
      <c r="K10" s="22">
        <f t="shared" si="1"/>
        <v>1.0149573005037382E-2</v>
      </c>
      <c r="L10" s="22">
        <f t="shared" si="2"/>
        <v>-4.4179490068927407E-3</v>
      </c>
    </row>
    <row r="11" spans="1:12">
      <c r="A11" s="38"/>
      <c r="B11" s="12">
        <v>19</v>
      </c>
      <c r="C11" s="35" t="s">
        <v>13</v>
      </c>
      <c r="D11" s="35"/>
      <c r="E11" s="15">
        <f>RA!D15</f>
        <v>122164.37549999999</v>
      </c>
      <c r="F11" s="25">
        <f>RA!I15</f>
        <v>22493.480299999999</v>
      </c>
      <c r="G11" s="16">
        <f t="shared" si="0"/>
        <v>99670.895199999999</v>
      </c>
      <c r="H11" s="27">
        <f>RA!J15</f>
        <v>18.412471072632801</v>
      </c>
      <c r="I11" s="20">
        <f>VLOOKUP(B11,RMS!B:D,3,FALSE)</f>
        <v>122164.45300427399</v>
      </c>
      <c r="J11" s="21">
        <f>VLOOKUP(B11,RMS!B:E,4,FALSE)</f>
        <v>99670.893155555605</v>
      </c>
      <c r="K11" s="22">
        <f t="shared" si="1"/>
        <v>-7.7504273998783901E-2</v>
      </c>
      <c r="L11" s="22">
        <f t="shared" si="2"/>
        <v>2.0444443944143131E-3</v>
      </c>
    </row>
    <row r="12" spans="1:12">
      <c r="A12" s="38"/>
      <c r="B12" s="12">
        <v>21</v>
      </c>
      <c r="C12" s="35" t="s">
        <v>14</v>
      </c>
      <c r="D12" s="35"/>
      <c r="E12" s="15">
        <f>RA!D16</f>
        <v>491540.8616</v>
      </c>
      <c r="F12" s="25">
        <f>RA!I16</f>
        <v>21879.550999999999</v>
      </c>
      <c r="G12" s="16">
        <f t="shared" si="0"/>
        <v>469661.31060000003</v>
      </c>
      <c r="H12" s="27">
        <f>RA!J16</f>
        <v>4.4512171233904203</v>
      </c>
      <c r="I12" s="20">
        <f>VLOOKUP(B12,RMS!B:D,3,FALSE)</f>
        <v>491540.75790000003</v>
      </c>
      <c r="J12" s="21">
        <f>VLOOKUP(B12,RMS!B:E,4,FALSE)</f>
        <v>469661.31060000003</v>
      </c>
      <c r="K12" s="22">
        <f t="shared" si="1"/>
        <v>0.10369999997783452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RA!D17</f>
        <v>644219.70550000004</v>
      </c>
      <c r="F13" s="25">
        <f>RA!I17</f>
        <v>57269.119200000001</v>
      </c>
      <c r="G13" s="16">
        <f t="shared" si="0"/>
        <v>586950.58630000008</v>
      </c>
      <c r="H13" s="27">
        <f>RA!J17</f>
        <v>8.8896875881111992</v>
      </c>
      <c r="I13" s="20">
        <f>VLOOKUP(B13,RMS!B:D,3,FALSE)</f>
        <v>644219.74045982899</v>
      </c>
      <c r="J13" s="21">
        <f>VLOOKUP(B13,RMS!B:E,4,FALSE)</f>
        <v>586950.58703418798</v>
      </c>
      <c r="K13" s="22">
        <f t="shared" si="1"/>
        <v>-3.4959828946739435E-2</v>
      </c>
      <c r="L13" s="22">
        <f t="shared" si="2"/>
        <v>-7.341878954321146E-4</v>
      </c>
    </row>
    <row r="14" spans="1:12">
      <c r="A14" s="38"/>
      <c r="B14" s="12">
        <v>23</v>
      </c>
      <c r="C14" s="35" t="s">
        <v>16</v>
      </c>
      <c r="D14" s="35"/>
      <c r="E14" s="15">
        <f>RA!D18</f>
        <v>1237370.5229</v>
      </c>
      <c r="F14" s="25">
        <f>RA!I18</f>
        <v>192635.38529999999</v>
      </c>
      <c r="G14" s="16">
        <f t="shared" si="0"/>
        <v>1044735.1376</v>
      </c>
      <c r="H14" s="27">
        <f>RA!J18</f>
        <v>15.568124642934301</v>
      </c>
      <c r="I14" s="20">
        <f>VLOOKUP(B14,RMS!B:D,3,FALSE)</f>
        <v>1237370.5877948699</v>
      </c>
      <c r="J14" s="21">
        <f>VLOOKUP(B14,RMS!B:E,4,FALSE)</f>
        <v>1044735.12965641</v>
      </c>
      <c r="K14" s="22">
        <f t="shared" si="1"/>
        <v>-6.4894869923591614E-2</v>
      </c>
      <c r="L14" s="22">
        <f t="shared" si="2"/>
        <v>7.9435900552198291E-3</v>
      </c>
    </row>
    <row r="15" spans="1:12">
      <c r="A15" s="38"/>
      <c r="B15" s="12">
        <v>24</v>
      </c>
      <c r="C15" s="35" t="s">
        <v>17</v>
      </c>
      <c r="D15" s="35"/>
      <c r="E15" s="15">
        <f>RA!D19</f>
        <v>1000018.0129</v>
      </c>
      <c r="F15" s="25">
        <f>RA!I19</f>
        <v>29621.5671</v>
      </c>
      <c r="G15" s="16">
        <f t="shared" si="0"/>
        <v>970396.44579999999</v>
      </c>
      <c r="H15" s="27">
        <f>RA!J19</f>
        <v>2.9621033539285002</v>
      </c>
      <c r="I15" s="20">
        <f>VLOOKUP(B15,RMS!B:D,3,FALSE)</f>
        <v>1000018.0211034199</v>
      </c>
      <c r="J15" s="21">
        <f>VLOOKUP(B15,RMS!B:E,4,FALSE)</f>
        <v>970396.44563846197</v>
      </c>
      <c r="K15" s="22">
        <f t="shared" si="1"/>
        <v>-8.2034199731424451E-3</v>
      </c>
      <c r="L15" s="22">
        <f t="shared" si="2"/>
        <v>1.6153801698237658E-4</v>
      </c>
    </row>
    <row r="16" spans="1:12">
      <c r="A16" s="38"/>
      <c r="B16" s="12">
        <v>25</v>
      </c>
      <c r="C16" s="35" t="s">
        <v>18</v>
      </c>
      <c r="D16" s="35"/>
      <c r="E16" s="15">
        <f>RA!D20</f>
        <v>898418.89320000005</v>
      </c>
      <c r="F16" s="25">
        <f>RA!I20</f>
        <v>39132.004999999997</v>
      </c>
      <c r="G16" s="16">
        <f t="shared" si="0"/>
        <v>859286.88820000004</v>
      </c>
      <c r="H16" s="27">
        <f>RA!J20</f>
        <v>4.3556525019881498</v>
      </c>
      <c r="I16" s="20">
        <f>VLOOKUP(B16,RMS!B:D,3,FALSE)</f>
        <v>898418.9547</v>
      </c>
      <c r="J16" s="21">
        <f>VLOOKUP(B16,RMS!B:E,4,FALSE)</f>
        <v>859286.88820000004</v>
      </c>
      <c r="K16" s="22">
        <f t="shared" si="1"/>
        <v>-6.1499999952502549E-2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RA!D21</f>
        <v>288573.83039999998</v>
      </c>
      <c r="F17" s="25">
        <f>RA!I21</f>
        <v>42255.2117</v>
      </c>
      <c r="G17" s="16">
        <f t="shared" si="0"/>
        <v>246318.61869999999</v>
      </c>
      <c r="H17" s="27">
        <f>RA!J21</f>
        <v>14.6427732692978</v>
      </c>
      <c r="I17" s="20">
        <f>VLOOKUP(B17,RMS!B:D,3,FALSE)</f>
        <v>288573.70897765702</v>
      </c>
      <c r="J17" s="21">
        <f>VLOOKUP(B17,RMS!B:E,4,FALSE)</f>
        <v>246318.618733243</v>
      </c>
      <c r="K17" s="22">
        <f t="shared" si="1"/>
        <v>0.12142234295606613</v>
      </c>
      <c r="L17" s="22">
        <f t="shared" si="2"/>
        <v>-3.3243006328120828E-5</v>
      </c>
    </row>
    <row r="18" spans="1:12">
      <c r="A18" s="38"/>
      <c r="B18" s="12">
        <v>27</v>
      </c>
      <c r="C18" s="35" t="s">
        <v>20</v>
      </c>
      <c r="D18" s="35"/>
      <c r="E18" s="15">
        <f>RA!D22</f>
        <v>807974.95270000002</v>
      </c>
      <c r="F18" s="25">
        <f>RA!I22</f>
        <v>109196.7619</v>
      </c>
      <c r="G18" s="16">
        <f t="shared" si="0"/>
        <v>698778.19079999998</v>
      </c>
      <c r="H18" s="27">
        <f>RA!J22</f>
        <v>13.514869679449699</v>
      </c>
      <c r="I18" s="20">
        <f>VLOOKUP(B18,RMS!B:D,3,FALSE)</f>
        <v>807975.12941563397</v>
      </c>
      <c r="J18" s="21">
        <f>VLOOKUP(B18,RMS!B:E,4,FALSE)</f>
        <v>698778.18958495604</v>
      </c>
      <c r="K18" s="22">
        <f t="shared" si="1"/>
        <v>-0.17671563394833356</v>
      </c>
      <c r="L18" s="22">
        <f t="shared" si="2"/>
        <v>1.215043943375349E-3</v>
      </c>
    </row>
    <row r="19" spans="1:12">
      <c r="A19" s="38"/>
      <c r="B19" s="12">
        <v>29</v>
      </c>
      <c r="C19" s="35" t="s">
        <v>21</v>
      </c>
      <c r="D19" s="35"/>
      <c r="E19" s="15">
        <f>RA!D23</f>
        <v>2023317.0112999999</v>
      </c>
      <c r="F19" s="25">
        <f>RA!I23</f>
        <v>176954.579</v>
      </c>
      <c r="G19" s="16">
        <f t="shared" si="0"/>
        <v>1846362.4323</v>
      </c>
      <c r="H19" s="27">
        <f>RA!J23</f>
        <v>8.7457663832077905</v>
      </c>
      <c r="I19" s="20">
        <f>VLOOKUP(B19,RMS!B:D,3,FALSE)</f>
        <v>2023317.9706145299</v>
      </c>
      <c r="J19" s="21">
        <f>VLOOKUP(B19,RMS!B:E,4,FALSE)</f>
        <v>1846362.4624461499</v>
      </c>
      <c r="K19" s="22">
        <f t="shared" si="1"/>
        <v>-0.95931453001685441</v>
      </c>
      <c r="L19" s="22">
        <f t="shared" si="2"/>
        <v>-3.0146149918437004E-2</v>
      </c>
    </row>
    <row r="20" spans="1:12">
      <c r="A20" s="38"/>
      <c r="B20" s="12">
        <v>31</v>
      </c>
      <c r="C20" s="35" t="s">
        <v>22</v>
      </c>
      <c r="D20" s="35"/>
      <c r="E20" s="15">
        <f>RA!D24</f>
        <v>243811.5079</v>
      </c>
      <c r="F20" s="25">
        <f>RA!I24</f>
        <v>39773.268300000003</v>
      </c>
      <c r="G20" s="16">
        <f t="shared" si="0"/>
        <v>204038.2396</v>
      </c>
      <c r="H20" s="27">
        <f>RA!J24</f>
        <v>16.3131218220893</v>
      </c>
      <c r="I20" s="20">
        <f>VLOOKUP(B20,RMS!B:D,3,FALSE)</f>
        <v>243811.50443293201</v>
      </c>
      <c r="J20" s="21">
        <f>VLOOKUP(B20,RMS!B:E,4,FALSE)</f>
        <v>204038.23347236399</v>
      </c>
      <c r="K20" s="22">
        <f t="shared" si="1"/>
        <v>3.4670679888222367E-3</v>
      </c>
      <c r="L20" s="22">
        <f t="shared" si="2"/>
        <v>6.1276360065676272E-3</v>
      </c>
    </row>
    <row r="21" spans="1:12">
      <c r="A21" s="38"/>
      <c r="B21" s="12">
        <v>32</v>
      </c>
      <c r="C21" s="35" t="s">
        <v>23</v>
      </c>
      <c r="D21" s="35"/>
      <c r="E21" s="15">
        <f>RA!D25</f>
        <v>233164.05309999999</v>
      </c>
      <c r="F21" s="25">
        <f>RA!I25</f>
        <v>22295.624599999999</v>
      </c>
      <c r="G21" s="16">
        <f t="shared" si="0"/>
        <v>210868.42849999998</v>
      </c>
      <c r="H21" s="27">
        <f>RA!J25</f>
        <v>9.5622049383563397</v>
      </c>
      <c r="I21" s="20">
        <f>VLOOKUP(B21,RMS!B:D,3,FALSE)</f>
        <v>233164.05083745599</v>
      </c>
      <c r="J21" s="21">
        <f>VLOOKUP(B21,RMS!B:E,4,FALSE)</f>
        <v>210868.43144833701</v>
      </c>
      <c r="K21" s="22">
        <f t="shared" si="1"/>
        <v>2.2625440033152699E-3</v>
      </c>
      <c r="L21" s="22">
        <f t="shared" si="2"/>
        <v>-2.9483370308298618E-3</v>
      </c>
    </row>
    <row r="22" spans="1:12">
      <c r="A22" s="38"/>
      <c r="B22" s="12">
        <v>33</v>
      </c>
      <c r="C22" s="35" t="s">
        <v>24</v>
      </c>
      <c r="D22" s="35"/>
      <c r="E22" s="15">
        <f>RA!D26</f>
        <v>439895.48259999999</v>
      </c>
      <c r="F22" s="25">
        <f>RA!I26</f>
        <v>95849.0144</v>
      </c>
      <c r="G22" s="16">
        <f t="shared" si="0"/>
        <v>344046.4682</v>
      </c>
      <c r="H22" s="27">
        <f>RA!J26</f>
        <v>21.789042668382201</v>
      </c>
      <c r="I22" s="20">
        <f>VLOOKUP(B22,RMS!B:D,3,FALSE)</f>
        <v>439895.47659455403</v>
      </c>
      <c r="J22" s="21">
        <f>VLOOKUP(B22,RMS!B:E,4,FALSE)</f>
        <v>344046.46499679697</v>
      </c>
      <c r="K22" s="22">
        <f t="shared" si="1"/>
        <v>6.0054459609091282E-3</v>
      </c>
      <c r="L22" s="22">
        <f t="shared" si="2"/>
        <v>3.2032030285336077E-3</v>
      </c>
    </row>
    <row r="23" spans="1:12">
      <c r="A23" s="38"/>
      <c r="B23" s="12">
        <v>34</v>
      </c>
      <c r="C23" s="35" t="s">
        <v>25</v>
      </c>
      <c r="D23" s="35"/>
      <c r="E23" s="15">
        <f>RA!D27</f>
        <v>224936.9958</v>
      </c>
      <c r="F23" s="25">
        <f>RA!I27</f>
        <v>66718.568400000004</v>
      </c>
      <c r="G23" s="16">
        <f t="shared" si="0"/>
        <v>158218.42739999999</v>
      </c>
      <c r="H23" s="27">
        <f>RA!J27</f>
        <v>29.661002701095001</v>
      </c>
      <c r="I23" s="20">
        <f>VLOOKUP(B23,RMS!B:D,3,FALSE)</f>
        <v>224936.935721685</v>
      </c>
      <c r="J23" s="21">
        <f>VLOOKUP(B23,RMS!B:E,4,FALSE)</f>
        <v>158218.433535861</v>
      </c>
      <c r="K23" s="22">
        <f t="shared" si="1"/>
        <v>6.0078315000282601E-2</v>
      </c>
      <c r="L23" s="22">
        <f t="shared" si="2"/>
        <v>-6.1358610109891742E-3</v>
      </c>
    </row>
    <row r="24" spans="1:12">
      <c r="A24" s="38"/>
      <c r="B24" s="12">
        <v>35</v>
      </c>
      <c r="C24" s="35" t="s">
        <v>26</v>
      </c>
      <c r="D24" s="35"/>
      <c r="E24" s="15">
        <f>RA!D28</f>
        <v>961623.6422</v>
      </c>
      <c r="F24" s="25">
        <f>RA!I28</f>
        <v>42024.791700000002</v>
      </c>
      <c r="G24" s="16">
        <f t="shared" si="0"/>
        <v>919598.85049999994</v>
      </c>
      <c r="H24" s="27">
        <f>RA!J28</f>
        <v>4.3701911907922497</v>
      </c>
      <c r="I24" s="20">
        <f>VLOOKUP(B24,RMS!B:D,3,FALSE)</f>
        <v>961623.64177612902</v>
      </c>
      <c r="J24" s="21">
        <f>VLOOKUP(B24,RMS!B:E,4,FALSE)</f>
        <v>919598.82189964305</v>
      </c>
      <c r="K24" s="22">
        <f t="shared" si="1"/>
        <v>4.2387098073959351E-4</v>
      </c>
      <c r="L24" s="22">
        <f t="shared" si="2"/>
        <v>2.8600356890819967E-2</v>
      </c>
    </row>
    <row r="25" spans="1:12">
      <c r="A25" s="38"/>
      <c r="B25" s="12">
        <v>36</v>
      </c>
      <c r="C25" s="35" t="s">
        <v>27</v>
      </c>
      <c r="D25" s="35"/>
      <c r="E25" s="15">
        <f>RA!D29</f>
        <v>518036.63309999998</v>
      </c>
      <c r="F25" s="25">
        <f>RA!I29</f>
        <v>83043.938699999999</v>
      </c>
      <c r="G25" s="16">
        <f t="shared" si="0"/>
        <v>434992.69439999998</v>
      </c>
      <c r="H25" s="27">
        <f>RA!J29</f>
        <v>16.030514715350201</v>
      </c>
      <c r="I25" s="20">
        <f>VLOOKUP(B25,RMS!B:D,3,FALSE)</f>
        <v>518036.633649558</v>
      </c>
      <c r="J25" s="21">
        <f>VLOOKUP(B25,RMS!B:E,4,FALSE)</f>
        <v>434992.70451560197</v>
      </c>
      <c r="K25" s="22">
        <f t="shared" si="1"/>
        <v>-5.495580262504518E-4</v>
      </c>
      <c r="L25" s="22">
        <f t="shared" si="2"/>
        <v>-1.0115601995494217E-2</v>
      </c>
    </row>
    <row r="26" spans="1:12">
      <c r="A26" s="38"/>
      <c r="B26" s="12">
        <v>37</v>
      </c>
      <c r="C26" s="35" t="s">
        <v>28</v>
      </c>
      <c r="D26" s="35"/>
      <c r="E26" s="15">
        <f>RA!D30</f>
        <v>633174.16689999995</v>
      </c>
      <c r="F26" s="25">
        <f>RA!I30</f>
        <v>99260.092600000004</v>
      </c>
      <c r="G26" s="16">
        <f t="shared" si="0"/>
        <v>533914.07429999998</v>
      </c>
      <c r="H26" s="27">
        <f>RA!J30</f>
        <v>15.6765859678032</v>
      </c>
      <c r="I26" s="20">
        <f>VLOOKUP(B26,RMS!B:D,3,FALSE)</f>
        <v>633174.185300885</v>
      </c>
      <c r="J26" s="21">
        <f>VLOOKUP(B26,RMS!B:E,4,FALSE)</f>
        <v>533914.06638350605</v>
      </c>
      <c r="K26" s="22">
        <f t="shared" si="1"/>
        <v>-1.840088504832238E-2</v>
      </c>
      <c r="L26" s="22">
        <f t="shared" si="2"/>
        <v>7.9164939234033227E-3</v>
      </c>
    </row>
    <row r="27" spans="1:12">
      <c r="A27" s="38"/>
      <c r="B27" s="12">
        <v>38</v>
      </c>
      <c r="C27" s="35" t="s">
        <v>29</v>
      </c>
      <c r="D27" s="35"/>
      <c r="E27" s="15">
        <f>RA!D31</f>
        <v>669159.54960000003</v>
      </c>
      <c r="F27" s="25">
        <f>RA!I31</f>
        <v>46052.982900000003</v>
      </c>
      <c r="G27" s="16">
        <f t="shared" si="0"/>
        <v>623106.56670000008</v>
      </c>
      <c r="H27" s="27">
        <f>RA!J31</f>
        <v>6.8822126094634504</v>
      </c>
      <c r="I27" s="20">
        <f>VLOOKUP(B27,RMS!B:D,3,FALSE)</f>
        <v>669159.53686017694</v>
      </c>
      <c r="J27" s="21">
        <f>VLOOKUP(B27,RMS!B:E,4,FALSE)</f>
        <v>623106.43501415895</v>
      </c>
      <c r="K27" s="22">
        <f t="shared" si="1"/>
        <v>1.2739823083393276E-2</v>
      </c>
      <c r="L27" s="22">
        <f t="shared" si="2"/>
        <v>0.13168584113009274</v>
      </c>
    </row>
    <row r="28" spans="1:12">
      <c r="A28" s="38"/>
      <c r="B28" s="12">
        <v>39</v>
      </c>
      <c r="C28" s="35" t="s">
        <v>30</v>
      </c>
      <c r="D28" s="35"/>
      <c r="E28" s="15">
        <f>RA!D32</f>
        <v>118113.43240000001</v>
      </c>
      <c r="F28" s="25">
        <f>RA!I32</f>
        <v>31830.3969</v>
      </c>
      <c r="G28" s="16">
        <f t="shared" si="0"/>
        <v>86283.035499999998</v>
      </c>
      <c r="H28" s="27">
        <f>RA!J32</f>
        <v>26.949006775287</v>
      </c>
      <c r="I28" s="20">
        <f>VLOOKUP(B28,RMS!B:D,3,FALSE)</f>
        <v>118113.346982861</v>
      </c>
      <c r="J28" s="21">
        <f>VLOOKUP(B28,RMS!B:E,4,FALSE)</f>
        <v>86283.042971571893</v>
      </c>
      <c r="K28" s="22">
        <f t="shared" si="1"/>
        <v>8.541713900922332E-2</v>
      </c>
      <c r="L28" s="22">
        <f t="shared" si="2"/>
        <v>-7.4715718947118148E-3</v>
      </c>
    </row>
    <row r="29" spans="1:12">
      <c r="A29" s="38"/>
      <c r="B29" s="12">
        <v>40</v>
      </c>
      <c r="C29" s="35" t="s">
        <v>31</v>
      </c>
      <c r="D29" s="35"/>
      <c r="E29" s="15">
        <f>RA!D33</f>
        <v>9.5726999999999993</v>
      </c>
      <c r="F29" s="25">
        <f>RA!I33</f>
        <v>1.5190999999999999</v>
      </c>
      <c r="G29" s="16">
        <f t="shared" si="0"/>
        <v>8.0535999999999994</v>
      </c>
      <c r="H29" s="27">
        <f>RA!J33</f>
        <v>15.8690860467789</v>
      </c>
      <c r="I29" s="20">
        <f>VLOOKUP(B29,RMS!B:D,3,FALSE)</f>
        <v>9.5725999999999996</v>
      </c>
      <c r="J29" s="21">
        <f>VLOOKUP(B29,RMS!B:E,4,FALSE)</f>
        <v>8.0535999999999994</v>
      </c>
      <c r="K29" s="22">
        <f t="shared" si="1"/>
        <v>9.9999999999766942E-5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RA!D35</f>
        <v>185633.33249999999</v>
      </c>
      <c r="F31" s="25">
        <f>RA!I35</f>
        <v>24228.1486</v>
      </c>
      <c r="G31" s="16">
        <f t="shared" si="0"/>
        <v>161405.1839</v>
      </c>
      <c r="H31" s="27">
        <f>RA!J35</f>
        <v>13.051615393480001</v>
      </c>
      <c r="I31" s="20">
        <f>VLOOKUP(B31,RMS!B:D,3,FALSE)</f>
        <v>185633.33180000001</v>
      </c>
      <c r="J31" s="21">
        <f>VLOOKUP(B31,RMS!B:E,4,FALSE)</f>
        <v>161405.18849999999</v>
      </c>
      <c r="K31" s="22">
        <f t="shared" si="1"/>
        <v>6.99999975040555E-4</v>
      </c>
      <c r="L31" s="22">
        <f t="shared" si="2"/>
        <v>-4.5999999856576324E-3</v>
      </c>
    </row>
    <row r="32" spans="1:12">
      <c r="A32" s="38"/>
      <c r="B32" s="12">
        <v>71</v>
      </c>
      <c r="C32" s="35" t="s">
        <v>37</v>
      </c>
      <c r="D32" s="35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RA!D39</f>
        <v>540539.35060000001</v>
      </c>
      <c r="F35" s="25">
        <f>RA!I39</f>
        <v>3273.7073999999998</v>
      </c>
      <c r="G35" s="16">
        <f t="shared" si="0"/>
        <v>537265.64320000005</v>
      </c>
      <c r="H35" s="27">
        <f>RA!J39</f>
        <v>0.60563720224368101</v>
      </c>
      <c r="I35" s="20">
        <f>VLOOKUP(B35,RMS!B:D,3,FALSE)</f>
        <v>540539.35042735003</v>
      </c>
      <c r="J35" s="21">
        <f>VLOOKUP(B35,RMS!B:E,4,FALSE)</f>
        <v>537265.64282051299</v>
      </c>
      <c r="K35" s="22">
        <f t="shared" si="1"/>
        <v>1.7264997586607933E-4</v>
      </c>
      <c r="L35" s="22">
        <f t="shared" si="2"/>
        <v>3.7948705721646547E-4</v>
      </c>
    </row>
    <row r="36" spans="1:12">
      <c r="A36" s="38"/>
      <c r="B36" s="12">
        <v>76</v>
      </c>
      <c r="C36" s="35" t="s">
        <v>34</v>
      </c>
      <c r="D36" s="35"/>
      <c r="E36" s="15">
        <f>RA!D40</f>
        <v>408835.32040000003</v>
      </c>
      <c r="F36" s="25">
        <f>RA!I40</f>
        <v>27450.024300000001</v>
      </c>
      <c r="G36" s="16">
        <f t="shared" si="0"/>
        <v>381385.29610000004</v>
      </c>
      <c r="H36" s="27">
        <f>RA!J40</f>
        <v>6.7142007870413902</v>
      </c>
      <c r="I36" s="20">
        <f>VLOOKUP(B36,RMS!B:D,3,FALSE)</f>
        <v>408835.31347435899</v>
      </c>
      <c r="J36" s="21">
        <f>VLOOKUP(B36,RMS!B:E,4,FALSE)</f>
        <v>381385.29623247898</v>
      </c>
      <c r="K36" s="22">
        <f t="shared" si="1"/>
        <v>6.9256410351954401E-3</v>
      </c>
      <c r="L36" s="22">
        <f t="shared" si="2"/>
        <v>-1.3247894821688533E-4</v>
      </c>
    </row>
    <row r="37" spans="1:12">
      <c r="A37" s="38"/>
      <c r="B37" s="12">
        <v>77</v>
      </c>
      <c r="C37" s="35" t="s">
        <v>40</v>
      </c>
      <c r="D37" s="35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RA!D43</f>
        <v>13371.691800000001</v>
      </c>
      <c r="F39" s="25">
        <f>RA!I43</f>
        <v>1767.2845</v>
      </c>
      <c r="G39" s="16">
        <f t="shared" si="0"/>
        <v>11604.407300000001</v>
      </c>
      <c r="H39" s="27">
        <f>RA!J43</f>
        <v>13.2166110798336</v>
      </c>
      <c r="I39" s="20">
        <f>VLOOKUP(B39,RMS!B:D,3,FALSE)</f>
        <v>13371.692005143301</v>
      </c>
      <c r="J39" s="21">
        <f>VLOOKUP(B39,RMS!B:E,4,FALSE)</f>
        <v>11604.406852734301</v>
      </c>
      <c r="K39" s="22">
        <f t="shared" si="1"/>
        <v>-2.0514330026344396E-4</v>
      </c>
      <c r="L39" s="22">
        <f t="shared" si="2"/>
        <v>4.4726570013153832E-4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14274425.1811</v>
      </c>
      <c r="E7" s="62">
        <v>16501604</v>
      </c>
      <c r="F7" s="63">
        <v>86.503258598982299</v>
      </c>
      <c r="G7" s="62">
        <v>12939962.063999999</v>
      </c>
      <c r="H7" s="63">
        <v>10.3127282019828</v>
      </c>
      <c r="I7" s="62">
        <v>1525067.3681000001</v>
      </c>
      <c r="J7" s="63">
        <v>10.683914404618299</v>
      </c>
      <c r="K7" s="62">
        <v>1797164.0830000001</v>
      </c>
      <c r="L7" s="63">
        <v>13.888480307062499</v>
      </c>
      <c r="M7" s="63">
        <v>-0.15140337906474899</v>
      </c>
      <c r="N7" s="62">
        <v>447337546.47509998</v>
      </c>
      <c r="O7" s="62">
        <v>5754321531.7062998</v>
      </c>
      <c r="P7" s="62">
        <v>799302</v>
      </c>
      <c r="Q7" s="62">
        <v>778479</v>
      </c>
      <c r="R7" s="63">
        <v>2.6748313056614199</v>
      </c>
      <c r="S7" s="62">
        <v>17.858613116318999</v>
      </c>
      <c r="T7" s="62">
        <v>16.921357356075099</v>
      </c>
      <c r="U7" s="64">
        <v>5.2482001493577304</v>
      </c>
      <c r="V7" s="52"/>
      <c r="W7" s="52"/>
    </row>
    <row r="8" spans="1:23" ht="14.25" thickBot="1">
      <c r="A8" s="49">
        <v>41605</v>
      </c>
      <c r="B8" s="39" t="s">
        <v>6</v>
      </c>
      <c r="C8" s="40"/>
      <c r="D8" s="65">
        <v>524683.97250000003</v>
      </c>
      <c r="E8" s="65">
        <v>592295</v>
      </c>
      <c r="F8" s="66">
        <v>88.584906592154198</v>
      </c>
      <c r="G8" s="65">
        <v>474459.89689999999</v>
      </c>
      <c r="H8" s="66">
        <v>10.585525969244401</v>
      </c>
      <c r="I8" s="65">
        <v>84468.280599999998</v>
      </c>
      <c r="J8" s="66">
        <v>16.098887144870801</v>
      </c>
      <c r="K8" s="65">
        <v>106141.3958</v>
      </c>
      <c r="L8" s="66">
        <v>22.3709941543007</v>
      </c>
      <c r="M8" s="66">
        <v>-0.204190975977348</v>
      </c>
      <c r="N8" s="65">
        <v>15807560.238700001</v>
      </c>
      <c r="O8" s="65">
        <v>201813922.62</v>
      </c>
      <c r="P8" s="65">
        <v>21440</v>
      </c>
      <c r="Q8" s="65">
        <v>20726</v>
      </c>
      <c r="R8" s="66">
        <v>3.4449483740229598</v>
      </c>
      <c r="S8" s="65">
        <v>24.472200209888101</v>
      </c>
      <c r="T8" s="65">
        <v>24.6274995754125</v>
      </c>
      <c r="U8" s="67">
        <v>-0.63459502697972203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71407.69</v>
      </c>
      <c r="E9" s="65">
        <v>82559</v>
      </c>
      <c r="F9" s="66">
        <v>86.492920214634395</v>
      </c>
      <c r="G9" s="65">
        <v>65471.684000000001</v>
      </c>
      <c r="H9" s="66">
        <v>9.0665240869625592</v>
      </c>
      <c r="I9" s="65">
        <v>15613.983200000001</v>
      </c>
      <c r="J9" s="66">
        <v>21.8659687773124</v>
      </c>
      <c r="K9" s="65">
        <v>14463.884</v>
      </c>
      <c r="L9" s="66">
        <v>22.091816058985099</v>
      </c>
      <c r="M9" s="66">
        <v>7.9515239475095006E-2</v>
      </c>
      <c r="N9" s="65">
        <v>2421235.7815999999</v>
      </c>
      <c r="O9" s="65">
        <v>37442016.0898</v>
      </c>
      <c r="P9" s="65">
        <v>4551</v>
      </c>
      <c r="Q9" s="65">
        <v>4254</v>
      </c>
      <c r="R9" s="66">
        <v>6.9816643159379401</v>
      </c>
      <c r="S9" s="65">
        <v>15.6905493298176</v>
      </c>
      <c r="T9" s="65">
        <v>15.938115115185701</v>
      </c>
      <c r="U9" s="67">
        <v>-1.5778018995015199</v>
      </c>
      <c r="V9" s="52"/>
      <c r="W9" s="52"/>
    </row>
    <row r="10" spans="1:23" ht="14.25" thickBot="1">
      <c r="A10" s="50"/>
      <c r="B10" s="39" t="s">
        <v>8</v>
      </c>
      <c r="C10" s="40"/>
      <c r="D10" s="65">
        <v>90061.895499999999</v>
      </c>
      <c r="E10" s="65">
        <v>95899</v>
      </c>
      <c r="F10" s="66">
        <v>93.91327907486</v>
      </c>
      <c r="G10" s="65">
        <v>76189.933000000005</v>
      </c>
      <c r="H10" s="66">
        <v>18.207080586355101</v>
      </c>
      <c r="I10" s="65">
        <v>24139.7719</v>
      </c>
      <c r="J10" s="66">
        <v>26.8035352420492</v>
      </c>
      <c r="K10" s="65">
        <v>21302.279200000001</v>
      </c>
      <c r="L10" s="66">
        <v>27.959440783338099</v>
      </c>
      <c r="M10" s="66">
        <v>0.13320136654673101</v>
      </c>
      <c r="N10" s="65">
        <v>3264392.2891000002</v>
      </c>
      <c r="O10" s="65">
        <v>50852973.151900001</v>
      </c>
      <c r="P10" s="65">
        <v>71254</v>
      </c>
      <c r="Q10" s="65">
        <v>68685</v>
      </c>
      <c r="R10" s="66">
        <v>3.74026352187522</v>
      </c>
      <c r="S10" s="65">
        <v>1.2639556445953899</v>
      </c>
      <c r="T10" s="65">
        <v>1.3100809827473201</v>
      </c>
      <c r="U10" s="67">
        <v>-3.6492845575050898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60947.840900000003</v>
      </c>
      <c r="E11" s="65">
        <v>61990</v>
      </c>
      <c r="F11" s="66">
        <v>98.318827068882101</v>
      </c>
      <c r="G11" s="65">
        <v>66123.067999999999</v>
      </c>
      <c r="H11" s="66">
        <v>-7.8266590715361204</v>
      </c>
      <c r="I11" s="65">
        <v>12192.4936</v>
      </c>
      <c r="J11" s="66">
        <v>20.004799874707299</v>
      </c>
      <c r="K11" s="65">
        <v>15630.1664</v>
      </c>
      <c r="L11" s="66">
        <v>23.637993324810601</v>
      </c>
      <c r="M11" s="66">
        <v>-0.21993833667695301</v>
      </c>
      <c r="N11" s="65">
        <v>1484778.2564000001</v>
      </c>
      <c r="O11" s="65">
        <v>18309105.169799998</v>
      </c>
      <c r="P11" s="65">
        <v>2781</v>
      </c>
      <c r="Q11" s="65">
        <v>2579</v>
      </c>
      <c r="R11" s="66">
        <v>7.8324932144241899</v>
      </c>
      <c r="S11" s="65">
        <v>21.915800395541201</v>
      </c>
      <c r="T11" s="65">
        <v>21.9806193485847</v>
      </c>
      <c r="U11" s="67">
        <v>-0.295763567260525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235369.51449999999</v>
      </c>
      <c r="E12" s="65">
        <v>192472</v>
      </c>
      <c r="F12" s="66">
        <v>122.287664959059</v>
      </c>
      <c r="G12" s="65">
        <v>225756.49739999999</v>
      </c>
      <c r="H12" s="66">
        <v>4.2581352965303196</v>
      </c>
      <c r="I12" s="65">
        <v>-3935.8453</v>
      </c>
      <c r="J12" s="66">
        <v>-1.67219841888232</v>
      </c>
      <c r="K12" s="65">
        <v>23187.780699999999</v>
      </c>
      <c r="L12" s="66">
        <v>10.271146552613001</v>
      </c>
      <c r="M12" s="66">
        <v>-1.1697379042402301</v>
      </c>
      <c r="N12" s="65">
        <v>6911064.5652999999</v>
      </c>
      <c r="O12" s="65">
        <v>70256638.971300006</v>
      </c>
      <c r="P12" s="65">
        <v>1955</v>
      </c>
      <c r="Q12" s="65">
        <v>2080</v>
      </c>
      <c r="R12" s="66">
        <v>-6.0096153846153904</v>
      </c>
      <c r="S12" s="65">
        <v>120.393613554987</v>
      </c>
      <c r="T12" s="65">
        <v>129.14537461538501</v>
      </c>
      <c r="U12" s="67">
        <v>-7.2692901242641499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395072.217</v>
      </c>
      <c r="E13" s="65">
        <v>308491</v>
      </c>
      <c r="F13" s="66">
        <v>128.06604309363999</v>
      </c>
      <c r="G13" s="65">
        <v>390552.86459999997</v>
      </c>
      <c r="H13" s="66">
        <v>1.15716790469036</v>
      </c>
      <c r="I13" s="65">
        <v>78423.558799999999</v>
      </c>
      <c r="J13" s="66">
        <v>19.8504363064336</v>
      </c>
      <c r="K13" s="65">
        <v>98708.83</v>
      </c>
      <c r="L13" s="66">
        <v>25.2741277678494</v>
      </c>
      <c r="M13" s="66">
        <v>-0.20550614570145401</v>
      </c>
      <c r="N13" s="65">
        <v>11236008.8235</v>
      </c>
      <c r="O13" s="65">
        <v>107835918.0425</v>
      </c>
      <c r="P13" s="65">
        <v>10148</v>
      </c>
      <c r="Q13" s="65">
        <v>9556</v>
      </c>
      <c r="R13" s="66">
        <v>6.19506069485141</v>
      </c>
      <c r="S13" s="65">
        <v>38.931042274339802</v>
      </c>
      <c r="T13" s="65">
        <v>37.287782419422399</v>
      </c>
      <c r="U13" s="67">
        <v>4.2209500668840896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192979.1531</v>
      </c>
      <c r="E14" s="65">
        <v>146228</v>
      </c>
      <c r="F14" s="66">
        <v>131.97140978472001</v>
      </c>
      <c r="G14" s="65">
        <v>156167.405</v>
      </c>
      <c r="H14" s="66">
        <v>23.571979120739101</v>
      </c>
      <c r="I14" s="65">
        <v>39158.102400000003</v>
      </c>
      <c r="J14" s="66">
        <v>20.2913640001874</v>
      </c>
      <c r="K14" s="65">
        <v>30643.535899999999</v>
      </c>
      <c r="L14" s="66">
        <v>19.622235446634999</v>
      </c>
      <c r="M14" s="66">
        <v>0.277858486298247</v>
      </c>
      <c r="N14" s="65">
        <v>5553350.3816999998</v>
      </c>
      <c r="O14" s="65">
        <v>55885085.303300001</v>
      </c>
      <c r="P14" s="65">
        <v>2989</v>
      </c>
      <c r="Q14" s="65">
        <v>2658</v>
      </c>
      <c r="R14" s="66">
        <v>12.452972159518399</v>
      </c>
      <c r="S14" s="65">
        <v>64.563115791234495</v>
      </c>
      <c r="T14" s="65">
        <v>63.458523476297998</v>
      </c>
      <c r="U14" s="67">
        <v>1.7108720689817101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122164.37549999999</v>
      </c>
      <c r="E15" s="65">
        <v>82345</v>
      </c>
      <c r="F15" s="66">
        <v>148.35676179488701</v>
      </c>
      <c r="G15" s="65">
        <v>118858.40700000001</v>
      </c>
      <c r="H15" s="66">
        <v>2.78143429938449</v>
      </c>
      <c r="I15" s="65">
        <v>22493.480299999999</v>
      </c>
      <c r="J15" s="66">
        <v>18.412471072632801</v>
      </c>
      <c r="K15" s="65">
        <v>21694.2117</v>
      </c>
      <c r="L15" s="66">
        <v>18.252147448013499</v>
      </c>
      <c r="M15" s="66">
        <v>3.6842481812787001E-2</v>
      </c>
      <c r="N15" s="65">
        <v>3811685.9643999999</v>
      </c>
      <c r="O15" s="65">
        <v>35363595.738600001</v>
      </c>
      <c r="P15" s="65">
        <v>4289</v>
      </c>
      <c r="Q15" s="65">
        <v>3583</v>
      </c>
      <c r="R15" s="66">
        <v>19.704158526374599</v>
      </c>
      <c r="S15" s="65">
        <v>28.483183842387501</v>
      </c>
      <c r="T15" s="65">
        <v>29.632487636059199</v>
      </c>
      <c r="U15" s="67">
        <v>-4.0350257191449401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491540.8616</v>
      </c>
      <c r="E16" s="65">
        <v>535705</v>
      </c>
      <c r="F16" s="66">
        <v>91.755884600666406</v>
      </c>
      <c r="G16" s="65">
        <v>418899.0589</v>
      </c>
      <c r="H16" s="66">
        <v>17.341123393963301</v>
      </c>
      <c r="I16" s="65">
        <v>21879.550999999999</v>
      </c>
      <c r="J16" s="66">
        <v>4.4512171233904203</v>
      </c>
      <c r="K16" s="65">
        <v>15547.767599999999</v>
      </c>
      <c r="L16" s="66">
        <v>3.7115785461125999</v>
      </c>
      <c r="M16" s="66">
        <v>0.407247108581685</v>
      </c>
      <c r="N16" s="65">
        <v>19647766.653299998</v>
      </c>
      <c r="O16" s="65">
        <v>283599887.0194</v>
      </c>
      <c r="P16" s="65">
        <v>29835</v>
      </c>
      <c r="Q16" s="65">
        <v>31377</v>
      </c>
      <c r="R16" s="66">
        <v>-4.9144277655607604</v>
      </c>
      <c r="S16" s="65">
        <v>16.475309589408401</v>
      </c>
      <c r="T16" s="65">
        <v>16.992195939701102</v>
      </c>
      <c r="U16" s="67">
        <v>-3.1373392256309098</v>
      </c>
      <c r="V16" s="52"/>
      <c r="W16" s="52"/>
    </row>
    <row r="17" spans="1:21" ht="12" thickBot="1">
      <c r="A17" s="50"/>
      <c r="B17" s="39" t="s">
        <v>15</v>
      </c>
      <c r="C17" s="40"/>
      <c r="D17" s="65">
        <v>644219.70550000004</v>
      </c>
      <c r="E17" s="65">
        <v>550351</v>
      </c>
      <c r="F17" s="66">
        <v>117.05615243726299</v>
      </c>
      <c r="G17" s="65">
        <v>349409.05080000003</v>
      </c>
      <c r="H17" s="66">
        <v>84.374075034692794</v>
      </c>
      <c r="I17" s="65">
        <v>57269.119200000001</v>
      </c>
      <c r="J17" s="66">
        <v>8.8896875881111992</v>
      </c>
      <c r="K17" s="65">
        <v>53412.1351</v>
      </c>
      <c r="L17" s="66">
        <v>15.286420021951001</v>
      </c>
      <c r="M17" s="66">
        <v>7.2211756612589995E-2</v>
      </c>
      <c r="N17" s="65">
        <v>14732952.205700001</v>
      </c>
      <c r="O17" s="65">
        <v>263422336.4603</v>
      </c>
      <c r="P17" s="65">
        <v>9104</v>
      </c>
      <c r="Q17" s="65">
        <v>8797</v>
      </c>
      <c r="R17" s="66">
        <v>3.4898260770717302</v>
      </c>
      <c r="S17" s="65">
        <v>70.762269936291702</v>
      </c>
      <c r="T17" s="65">
        <v>47.716738012958999</v>
      </c>
      <c r="U17" s="67">
        <v>32.567541917579803</v>
      </c>
    </row>
    <row r="18" spans="1:21" ht="12" thickBot="1">
      <c r="A18" s="50"/>
      <c r="B18" s="39" t="s">
        <v>16</v>
      </c>
      <c r="C18" s="40"/>
      <c r="D18" s="65">
        <v>1237370.5229</v>
      </c>
      <c r="E18" s="65">
        <v>1416657</v>
      </c>
      <c r="F18" s="66">
        <v>87.3443976135367</v>
      </c>
      <c r="G18" s="65">
        <v>1247205.9408</v>
      </c>
      <c r="H18" s="66">
        <v>-0.78859613943876905</v>
      </c>
      <c r="I18" s="65">
        <v>192635.38529999999</v>
      </c>
      <c r="J18" s="66">
        <v>15.568124642934301</v>
      </c>
      <c r="K18" s="65">
        <v>210749.17009999999</v>
      </c>
      <c r="L18" s="66">
        <v>16.8977041566061</v>
      </c>
      <c r="M18" s="66">
        <v>-8.5949495276328003E-2</v>
      </c>
      <c r="N18" s="65">
        <v>46328581.163099997</v>
      </c>
      <c r="O18" s="65">
        <v>658194443.57410002</v>
      </c>
      <c r="P18" s="65">
        <v>67473</v>
      </c>
      <c r="Q18" s="65">
        <v>65434</v>
      </c>
      <c r="R18" s="66">
        <v>3.1161170033927399</v>
      </c>
      <c r="S18" s="65">
        <v>18.338750654335801</v>
      </c>
      <c r="T18" s="65">
        <v>18.3339937876333</v>
      </c>
      <c r="U18" s="67">
        <v>2.5938880963756999E-2</v>
      </c>
    </row>
    <row r="19" spans="1:21" ht="12" thickBot="1">
      <c r="A19" s="50"/>
      <c r="B19" s="39" t="s">
        <v>17</v>
      </c>
      <c r="C19" s="40"/>
      <c r="D19" s="65">
        <v>1000018.0129</v>
      </c>
      <c r="E19" s="65">
        <v>619364</v>
      </c>
      <c r="F19" s="66">
        <v>161.458853420606</v>
      </c>
      <c r="G19" s="65">
        <v>498362.62699999998</v>
      </c>
      <c r="H19" s="66">
        <v>100.660715455294</v>
      </c>
      <c r="I19" s="65">
        <v>29621.5671</v>
      </c>
      <c r="J19" s="66">
        <v>2.9621033539285002</v>
      </c>
      <c r="K19" s="65">
        <v>77055.748000000007</v>
      </c>
      <c r="L19" s="66">
        <v>15.461783012071599</v>
      </c>
      <c r="M19" s="66">
        <v>-0.61558264154414499</v>
      </c>
      <c r="N19" s="65">
        <v>19023169.3332</v>
      </c>
      <c r="O19" s="65">
        <v>228127578.65400001</v>
      </c>
      <c r="P19" s="65">
        <v>15222</v>
      </c>
      <c r="Q19" s="65">
        <v>12488</v>
      </c>
      <c r="R19" s="66">
        <v>21.8930172966047</v>
      </c>
      <c r="S19" s="65">
        <v>65.6955730455919</v>
      </c>
      <c r="T19" s="65">
        <v>45.760804588404902</v>
      </c>
      <c r="U19" s="67">
        <v>30.344157959247202</v>
      </c>
    </row>
    <row r="20" spans="1:21" ht="12" thickBot="1">
      <c r="A20" s="50"/>
      <c r="B20" s="39" t="s">
        <v>18</v>
      </c>
      <c r="C20" s="40"/>
      <c r="D20" s="65">
        <v>898418.89320000005</v>
      </c>
      <c r="E20" s="65">
        <v>1052863</v>
      </c>
      <c r="F20" s="66">
        <v>85.331034825993498</v>
      </c>
      <c r="G20" s="65">
        <v>893695.30500000005</v>
      </c>
      <c r="H20" s="66">
        <v>0.52854571055398503</v>
      </c>
      <c r="I20" s="65">
        <v>39132.004999999997</v>
      </c>
      <c r="J20" s="66">
        <v>4.3556525019881498</v>
      </c>
      <c r="K20" s="65">
        <v>55463.776700000002</v>
      </c>
      <c r="L20" s="66">
        <v>6.2061170501505503</v>
      </c>
      <c r="M20" s="66">
        <v>-0.294458341492638</v>
      </c>
      <c r="N20" s="65">
        <v>31630472.240400001</v>
      </c>
      <c r="O20" s="65">
        <v>348839152.11369997</v>
      </c>
      <c r="P20" s="65">
        <v>34273</v>
      </c>
      <c r="Q20" s="65">
        <v>34125</v>
      </c>
      <c r="R20" s="66">
        <v>0.43369963369963599</v>
      </c>
      <c r="S20" s="65">
        <v>26.2136052636186</v>
      </c>
      <c r="T20" s="65">
        <v>27.086577236629999</v>
      </c>
      <c r="U20" s="67">
        <v>-3.3302247601287598</v>
      </c>
    </row>
    <row r="21" spans="1:21" ht="12" thickBot="1">
      <c r="A21" s="50"/>
      <c r="B21" s="39" t="s">
        <v>19</v>
      </c>
      <c r="C21" s="40"/>
      <c r="D21" s="65">
        <v>288573.83039999998</v>
      </c>
      <c r="E21" s="65">
        <v>338907</v>
      </c>
      <c r="F21" s="66">
        <v>85.148383007727801</v>
      </c>
      <c r="G21" s="65">
        <v>302456.93160000001</v>
      </c>
      <c r="H21" s="66">
        <v>-4.5901084582714899</v>
      </c>
      <c r="I21" s="65">
        <v>42255.2117</v>
      </c>
      <c r="J21" s="66">
        <v>14.6427732692978</v>
      </c>
      <c r="K21" s="65">
        <v>41610.0072</v>
      </c>
      <c r="L21" s="66">
        <v>13.757332979569201</v>
      </c>
      <c r="M21" s="66">
        <v>1.5505993471686E-2</v>
      </c>
      <c r="N21" s="65">
        <v>9783411.6664000005</v>
      </c>
      <c r="O21" s="65">
        <v>130661104.63950001</v>
      </c>
      <c r="P21" s="65">
        <v>27176</v>
      </c>
      <c r="Q21" s="65">
        <v>27123</v>
      </c>
      <c r="R21" s="66">
        <v>0.19540611289312601</v>
      </c>
      <c r="S21" s="65">
        <v>10.618701442449201</v>
      </c>
      <c r="T21" s="65">
        <v>10.9371151900601</v>
      </c>
      <c r="U21" s="67">
        <v>-2.9986128655806099</v>
      </c>
    </row>
    <row r="22" spans="1:21" ht="12" thickBot="1">
      <c r="A22" s="50"/>
      <c r="B22" s="39" t="s">
        <v>20</v>
      </c>
      <c r="C22" s="40"/>
      <c r="D22" s="65">
        <v>807974.95270000002</v>
      </c>
      <c r="E22" s="65">
        <v>1066141</v>
      </c>
      <c r="F22" s="66">
        <v>75.7849996107457</v>
      </c>
      <c r="G22" s="65">
        <v>625800.15720000002</v>
      </c>
      <c r="H22" s="66">
        <v>29.1106982642989</v>
      </c>
      <c r="I22" s="65">
        <v>109196.7619</v>
      </c>
      <c r="J22" s="66">
        <v>13.514869679449699</v>
      </c>
      <c r="K22" s="65">
        <v>92313.464600000007</v>
      </c>
      <c r="L22" s="66">
        <v>14.751269001439001</v>
      </c>
      <c r="M22" s="66">
        <v>0.18289095066636701</v>
      </c>
      <c r="N22" s="65">
        <v>26939349.918000001</v>
      </c>
      <c r="O22" s="65">
        <v>372639466.5104</v>
      </c>
      <c r="P22" s="65">
        <v>51183</v>
      </c>
      <c r="Q22" s="65">
        <v>51503</v>
      </c>
      <c r="R22" s="66">
        <v>-0.62132302972642806</v>
      </c>
      <c r="S22" s="65">
        <v>15.786002240978499</v>
      </c>
      <c r="T22" s="65">
        <v>15.5896822049201</v>
      </c>
      <c r="U22" s="67">
        <v>1.2436336512655899</v>
      </c>
    </row>
    <row r="23" spans="1:21" ht="12" thickBot="1">
      <c r="A23" s="50"/>
      <c r="B23" s="39" t="s">
        <v>21</v>
      </c>
      <c r="C23" s="40"/>
      <c r="D23" s="65">
        <v>2023317.0112999999</v>
      </c>
      <c r="E23" s="65">
        <v>2094381</v>
      </c>
      <c r="F23" s="66">
        <v>96.606921629827596</v>
      </c>
      <c r="G23" s="65">
        <v>1917036.2283000001</v>
      </c>
      <c r="H23" s="66">
        <v>5.54401536241431</v>
      </c>
      <c r="I23" s="65">
        <v>176954.579</v>
      </c>
      <c r="J23" s="66">
        <v>8.7457663832077905</v>
      </c>
      <c r="K23" s="65">
        <v>238927.3542</v>
      </c>
      <c r="L23" s="66">
        <v>12.4633718796163</v>
      </c>
      <c r="M23" s="66">
        <v>-0.25937915483768398</v>
      </c>
      <c r="N23" s="65">
        <v>67981163.4296</v>
      </c>
      <c r="O23" s="65">
        <v>836097229.21210003</v>
      </c>
      <c r="P23" s="65">
        <v>71294</v>
      </c>
      <c r="Q23" s="65">
        <v>71347</v>
      </c>
      <c r="R23" s="66">
        <v>-7.4284833279603002E-2</v>
      </c>
      <c r="S23" s="65">
        <v>28.379905900917301</v>
      </c>
      <c r="T23" s="65">
        <v>28.961885563513501</v>
      </c>
      <c r="U23" s="67">
        <v>-2.0506750960629399</v>
      </c>
    </row>
    <row r="24" spans="1:21" ht="12" thickBot="1">
      <c r="A24" s="50"/>
      <c r="B24" s="39" t="s">
        <v>22</v>
      </c>
      <c r="C24" s="40"/>
      <c r="D24" s="65">
        <v>243811.5079</v>
      </c>
      <c r="E24" s="65">
        <v>266364</v>
      </c>
      <c r="F24" s="66">
        <v>91.5332056509138</v>
      </c>
      <c r="G24" s="65">
        <v>250232.43969999999</v>
      </c>
      <c r="H24" s="66">
        <v>-2.5659869710329901</v>
      </c>
      <c r="I24" s="65">
        <v>39773.268300000003</v>
      </c>
      <c r="J24" s="66">
        <v>16.3131218220893</v>
      </c>
      <c r="K24" s="65">
        <v>41386.334000000003</v>
      </c>
      <c r="L24" s="66">
        <v>16.539156174002699</v>
      </c>
      <c r="M24" s="66">
        <v>-3.8975805395085002E-2</v>
      </c>
      <c r="N24" s="65">
        <v>7822599.4628999997</v>
      </c>
      <c r="O24" s="65">
        <v>101425813.5582</v>
      </c>
      <c r="P24" s="65">
        <v>27868</v>
      </c>
      <c r="Q24" s="65">
        <v>26392</v>
      </c>
      <c r="R24" s="66">
        <v>5.5926038193391898</v>
      </c>
      <c r="S24" s="65">
        <v>8.7487981878857504</v>
      </c>
      <c r="T24" s="65">
        <v>8.6637658040315202</v>
      </c>
      <c r="U24" s="67">
        <v>0.97193216746006506</v>
      </c>
    </row>
    <row r="25" spans="1:21" ht="12" thickBot="1">
      <c r="A25" s="50"/>
      <c r="B25" s="39" t="s">
        <v>23</v>
      </c>
      <c r="C25" s="40"/>
      <c r="D25" s="65">
        <v>233164.05309999999</v>
      </c>
      <c r="E25" s="65">
        <v>248344</v>
      </c>
      <c r="F25" s="66">
        <v>93.887532253648203</v>
      </c>
      <c r="G25" s="65">
        <v>203500.95250000001</v>
      </c>
      <c r="H25" s="66">
        <v>14.5763939851829</v>
      </c>
      <c r="I25" s="65">
        <v>22295.624599999999</v>
      </c>
      <c r="J25" s="66">
        <v>9.5622049383563397</v>
      </c>
      <c r="K25" s="65">
        <v>27958.17</v>
      </c>
      <c r="L25" s="66">
        <v>13.7385941719364</v>
      </c>
      <c r="M25" s="66">
        <v>-0.202536339109463</v>
      </c>
      <c r="N25" s="65">
        <v>7587376.6563999997</v>
      </c>
      <c r="O25" s="65">
        <v>86092156.473399997</v>
      </c>
      <c r="P25" s="65">
        <v>16526</v>
      </c>
      <c r="Q25" s="65">
        <v>15647</v>
      </c>
      <c r="R25" s="66">
        <v>5.6176902920687803</v>
      </c>
      <c r="S25" s="65">
        <v>14.1089224918311</v>
      </c>
      <c r="T25" s="65">
        <v>14.2036420591807</v>
      </c>
      <c r="U25" s="67">
        <v>-0.67134515342657197</v>
      </c>
    </row>
    <row r="26" spans="1:21" ht="12" thickBot="1">
      <c r="A26" s="50"/>
      <c r="B26" s="39" t="s">
        <v>24</v>
      </c>
      <c r="C26" s="40"/>
      <c r="D26" s="65">
        <v>439895.48259999999</v>
      </c>
      <c r="E26" s="65">
        <v>745676</v>
      </c>
      <c r="F26" s="66">
        <v>58.992844425729103</v>
      </c>
      <c r="G26" s="65">
        <v>584575.92249999999</v>
      </c>
      <c r="H26" s="66">
        <v>-24.749640608059799</v>
      </c>
      <c r="I26" s="65">
        <v>95849.0144</v>
      </c>
      <c r="J26" s="66">
        <v>21.789042668382201</v>
      </c>
      <c r="K26" s="65">
        <v>105391.76390000001</v>
      </c>
      <c r="L26" s="66">
        <v>18.0287555206313</v>
      </c>
      <c r="M26" s="66">
        <v>-9.0545495652341004E-2</v>
      </c>
      <c r="N26" s="65">
        <v>13499419.9011</v>
      </c>
      <c r="O26" s="65">
        <v>181546339.9693</v>
      </c>
      <c r="P26" s="65">
        <v>39310</v>
      </c>
      <c r="Q26" s="65">
        <v>38667</v>
      </c>
      <c r="R26" s="66">
        <v>1.6629166989939701</v>
      </c>
      <c r="S26" s="65">
        <v>11.190421841770499</v>
      </c>
      <c r="T26" s="65">
        <v>11.2215646649598</v>
      </c>
      <c r="U26" s="67">
        <v>-0.27829892053751798</v>
      </c>
    </row>
    <row r="27" spans="1:21" ht="12" thickBot="1">
      <c r="A27" s="50"/>
      <c r="B27" s="39" t="s">
        <v>25</v>
      </c>
      <c r="C27" s="40"/>
      <c r="D27" s="65">
        <v>224936.9958</v>
      </c>
      <c r="E27" s="65">
        <v>257923</v>
      </c>
      <c r="F27" s="66">
        <v>87.210910155356402</v>
      </c>
      <c r="G27" s="65">
        <v>240284.63740000001</v>
      </c>
      <c r="H27" s="66">
        <v>-6.3872754272054904</v>
      </c>
      <c r="I27" s="65">
        <v>66718.568400000004</v>
      </c>
      <c r="J27" s="66">
        <v>29.661002701095001</v>
      </c>
      <c r="K27" s="65">
        <v>68637.806299999997</v>
      </c>
      <c r="L27" s="66">
        <v>28.565207931183402</v>
      </c>
      <c r="M27" s="66">
        <v>-2.7961818762264001E-2</v>
      </c>
      <c r="N27" s="65">
        <v>6804928.2710999995</v>
      </c>
      <c r="O27" s="65">
        <v>85402071.525399998</v>
      </c>
      <c r="P27" s="65">
        <v>33443</v>
      </c>
      <c r="Q27" s="65">
        <v>32000</v>
      </c>
      <c r="R27" s="66">
        <v>4.5093749999999897</v>
      </c>
      <c r="S27" s="65">
        <v>6.72598139520976</v>
      </c>
      <c r="T27" s="65">
        <v>6.591701471875</v>
      </c>
      <c r="U27" s="67">
        <v>1.99643613986792</v>
      </c>
    </row>
    <row r="28" spans="1:21" ht="12" thickBot="1">
      <c r="A28" s="50"/>
      <c r="B28" s="39" t="s">
        <v>26</v>
      </c>
      <c r="C28" s="40"/>
      <c r="D28" s="65">
        <v>961623.6422</v>
      </c>
      <c r="E28" s="65">
        <v>936706</v>
      </c>
      <c r="F28" s="66">
        <v>102.66013479149299</v>
      </c>
      <c r="G28" s="65">
        <v>897114.53500000003</v>
      </c>
      <c r="H28" s="66">
        <v>7.1907325857784699</v>
      </c>
      <c r="I28" s="65">
        <v>42024.791700000002</v>
      </c>
      <c r="J28" s="66">
        <v>4.3701911907922497</v>
      </c>
      <c r="K28" s="65">
        <v>57887.603900000002</v>
      </c>
      <c r="L28" s="66">
        <v>6.4526436303921901</v>
      </c>
      <c r="M28" s="66">
        <v>-0.27402779060267901</v>
      </c>
      <c r="N28" s="65">
        <v>27214665.969799999</v>
      </c>
      <c r="O28" s="65">
        <v>299515290.93279999</v>
      </c>
      <c r="P28" s="65">
        <v>46293</v>
      </c>
      <c r="Q28" s="65">
        <v>43781</v>
      </c>
      <c r="R28" s="66">
        <v>5.7376487517416299</v>
      </c>
      <c r="S28" s="65">
        <v>20.772549677057</v>
      </c>
      <c r="T28" s="65">
        <v>20.894758552796901</v>
      </c>
      <c r="U28" s="67">
        <v>-0.58831909245520697</v>
      </c>
    </row>
    <row r="29" spans="1:21" ht="12" thickBot="1">
      <c r="A29" s="50"/>
      <c r="B29" s="39" t="s">
        <v>27</v>
      </c>
      <c r="C29" s="40"/>
      <c r="D29" s="65">
        <v>518036.63309999998</v>
      </c>
      <c r="E29" s="65">
        <v>629847</v>
      </c>
      <c r="F29" s="66">
        <v>82.248011517082702</v>
      </c>
      <c r="G29" s="65">
        <v>475756.5</v>
      </c>
      <c r="H29" s="66">
        <v>8.8869270519688293</v>
      </c>
      <c r="I29" s="65">
        <v>83043.938699999999</v>
      </c>
      <c r="J29" s="66">
        <v>16.030514715350201</v>
      </c>
      <c r="K29" s="65">
        <v>86612.880999999994</v>
      </c>
      <c r="L29" s="66">
        <v>18.2052964068804</v>
      </c>
      <c r="M29" s="66">
        <v>-4.1205675862462002E-2</v>
      </c>
      <c r="N29" s="65">
        <v>15344919.8565</v>
      </c>
      <c r="O29" s="65">
        <v>207939566.71740001</v>
      </c>
      <c r="P29" s="65">
        <v>86043</v>
      </c>
      <c r="Q29" s="65">
        <v>82037</v>
      </c>
      <c r="R29" s="66">
        <v>4.8831624754683798</v>
      </c>
      <c r="S29" s="65">
        <v>6.0206714445102998</v>
      </c>
      <c r="T29" s="65">
        <v>6.0941479698184997</v>
      </c>
      <c r="U29" s="67">
        <v>-1.22040416896008</v>
      </c>
    </row>
    <row r="30" spans="1:21" ht="12" thickBot="1">
      <c r="A30" s="50"/>
      <c r="B30" s="39" t="s">
        <v>28</v>
      </c>
      <c r="C30" s="40"/>
      <c r="D30" s="65">
        <v>633174.16689999995</v>
      </c>
      <c r="E30" s="65">
        <v>947918</v>
      </c>
      <c r="F30" s="66">
        <v>66.796301673773499</v>
      </c>
      <c r="G30" s="65">
        <v>683217.43169999996</v>
      </c>
      <c r="H30" s="66">
        <v>-7.3246469539691104</v>
      </c>
      <c r="I30" s="65">
        <v>99260.092600000004</v>
      </c>
      <c r="J30" s="66">
        <v>15.6765859678032</v>
      </c>
      <c r="K30" s="65">
        <v>146938.06520000001</v>
      </c>
      <c r="L30" s="66">
        <v>21.506779303681501</v>
      </c>
      <c r="M30" s="66">
        <v>-0.32447665984375601</v>
      </c>
      <c r="N30" s="65">
        <v>22570164.945999999</v>
      </c>
      <c r="O30" s="65">
        <v>374184965.64069998</v>
      </c>
      <c r="P30" s="65">
        <v>54033</v>
      </c>
      <c r="Q30" s="65">
        <v>54852</v>
      </c>
      <c r="R30" s="66">
        <v>-1.49310872894334</v>
      </c>
      <c r="S30" s="65">
        <v>11.7182863601873</v>
      </c>
      <c r="T30" s="65">
        <v>11.803488058776299</v>
      </c>
      <c r="U30" s="67">
        <v>-0.72708326089829001</v>
      </c>
    </row>
    <row r="31" spans="1:21" ht="12" thickBot="1">
      <c r="A31" s="50"/>
      <c r="B31" s="39" t="s">
        <v>29</v>
      </c>
      <c r="C31" s="40"/>
      <c r="D31" s="65">
        <v>669159.54960000003</v>
      </c>
      <c r="E31" s="65">
        <v>955897</v>
      </c>
      <c r="F31" s="66">
        <v>70.003310984342505</v>
      </c>
      <c r="G31" s="65">
        <v>729504.09199999995</v>
      </c>
      <c r="H31" s="66">
        <v>-8.2719950527707304</v>
      </c>
      <c r="I31" s="65">
        <v>46052.982900000003</v>
      </c>
      <c r="J31" s="66">
        <v>6.8822126094634504</v>
      </c>
      <c r="K31" s="65">
        <v>24110.4457</v>
      </c>
      <c r="L31" s="66">
        <v>3.3050459845809899</v>
      </c>
      <c r="M31" s="66">
        <v>0.91008426277246302</v>
      </c>
      <c r="N31" s="65">
        <v>29303297.990800001</v>
      </c>
      <c r="O31" s="65">
        <v>319369850.39139998</v>
      </c>
      <c r="P31" s="65">
        <v>30289</v>
      </c>
      <c r="Q31" s="65">
        <v>29848</v>
      </c>
      <c r="R31" s="66">
        <v>1.47748592870545</v>
      </c>
      <c r="S31" s="65">
        <v>22.0924939615042</v>
      </c>
      <c r="T31" s="65">
        <v>22.753433901769</v>
      </c>
      <c r="U31" s="67">
        <v>-2.9916945611322299</v>
      </c>
    </row>
    <row r="32" spans="1:21" ht="12" thickBot="1">
      <c r="A32" s="50"/>
      <c r="B32" s="39" t="s">
        <v>30</v>
      </c>
      <c r="C32" s="40"/>
      <c r="D32" s="65">
        <v>118113.43240000001</v>
      </c>
      <c r="E32" s="65">
        <v>130351</v>
      </c>
      <c r="F32" s="66">
        <v>90.611834508365902</v>
      </c>
      <c r="G32" s="65">
        <v>111020.0928</v>
      </c>
      <c r="H32" s="66">
        <v>6.3892394800808798</v>
      </c>
      <c r="I32" s="65">
        <v>31830.3969</v>
      </c>
      <c r="J32" s="66">
        <v>26.949006775287</v>
      </c>
      <c r="K32" s="65">
        <v>34270.0743</v>
      </c>
      <c r="L32" s="66">
        <v>30.868353138324899</v>
      </c>
      <c r="M32" s="66">
        <v>-7.1189731853017996E-2</v>
      </c>
      <c r="N32" s="65">
        <v>3606714.1242999998</v>
      </c>
      <c r="O32" s="65">
        <v>46984079.947400004</v>
      </c>
      <c r="P32" s="65">
        <v>26079</v>
      </c>
      <c r="Q32" s="65">
        <v>25020</v>
      </c>
      <c r="R32" s="66">
        <v>4.23261390887291</v>
      </c>
      <c r="S32" s="65">
        <v>4.52906293952989</v>
      </c>
      <c r="T32" s="65">
        <v>4.5451383932853702</v>
      </c>
      <c r="U32" s="67">
        <v>-0.35493995049557903</v>
      </c>
    </row>
    <row r="33" spans="1:21" ht="12" thickBot="1">
      <c r="A33" s="50"/>
      <c r="B33" s="39" t="s">
        <v>31</v>
      </c>
      <c r="C33" s="40"/>
      <c r="D33" s="65">
        <v>9.5726999999999993</v>
      </c>
      <c r="E33" s="68"/>
      <c r="F33" s="68"/>
      <c r="G33" s="65">
        <v>152.488</v>
      </c>
      <c r="H33" s="66">
        <v>-93.722325691201902</v>
      </c>
      <c r="I33" s="65">
        <v>1.5190999999999999</v>
      </c>
      <c r="J33" s="66">
        <v>15.8690860467789</v>
      </c>
      <c r="K33" s="65">
        <v>30.0959</v>
      </c>
      <c r="L33" s="66">
        <v>19.736569434971901</v>
      </c>
      <c r="M33" s="66">
        <v>-0.94952468608680896</v>
      </c>
      <c r="N33" s="65">
        <v>860.5335</v>
      </c>
      <c r="O33" s="65">
        <v>30153.757900000001</v>
      </c>
      <c r="P33" s="65">
        <v>3</v>
      </c>
      <c r="Q33" s="65">
        <v>4</v>
      </c>
      <c r="R33" s="66">
        <v>-25</v>
      </c>
      <c r="S33" s="65">
        <v>3.1909000000000001</v>
      </c>
      <c r="T33" s="65">
        <v>10.57695</v>
      </c>
      <c r="U33" s="67">
        <v>-231.472311886928</v>
      </c>
    </row>
    <row r="34" spans="1:21" ht="12" thickBot="1">
      <c r="A34" s="50"/>
      <c r="B34" s="39" t="s">
        <v>36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25.9</v>
      </c>
      <c r="P34" s="68"/>
      <c r="Q34" s="68"/>
      <c r="R34" s="68"/>
      <c r="S34" s="68"/>
      <c r="T34" s="68"/>
      <c r="U34" s="69"/>
    </row>
    <row r="35" spans="1:21" ht="12" thickBot="1">
      <c r="A35" s="50"/>
      <c r="B35" s="39" t="s">
        <v>32</v>
      </c>
      <c r="C35" s="40"/>
      <c r="D35" s="65">
        <v>185633.33249999999</v>
      </c>
      <c r="E35" s="65">
        <v>173502</v>
      </c>
      <c r="F35" s="66">
        <v>106.99204187847999</v>
      </c>
      <c r="G35" s="65">
        <v>149014.57629999999</v>
      </c>
      <c r="H35" s="66">
        <v>24.573942435187099</v>
      </c>
      <c r="I35" s="65">
        <v>24228.1486</v>
      </c>
      <c r="J35" s="66">
        <v>13.051615393480001</v>
      </c>
      <c r="K35" s="65">
        <v>24782.245500000001</v>
      </c>
      <c r="L35" s="66">
        <v>16.630752584973798</v>
      </c>
      <c r="M35" s="66">
        <v>-2.2358623636425001E-2</v>
      </c>
      <c r="N35" s="65">
        <v>5736534.8024000004</v>
      </c>
      <c r="O35" s="65">
        <v>51926296.849299997</v>
      </c>
      <c r="P35" s="65">
        <v>11770</v>
      </c>
      <c r="Q35" s="65">
        <v>11445</v>
      </c>
      <c r="R35" s="66">
        <v>2.8396679772826601</v>
      </c>
      <c r="S35" s="65">
        <v>15.771735981308399</v>
      </c>
      <c r="T35" s="65">
        <v>16.313985286151201</v>
      </c>
      <c r="U35" s="67">
        <v>-3.4381079260100602</v>
      </c>
    </row>
    <row r="36" spans="1:21" ht="12" thickBot="1">
      <c r="A36" s="50"/>
      <c r="B36" s="39" t="s">
        <v>37</v>
      </c>
      <c r="C36" s="40"/>
      <c r="D36" s="68"/>
      <c r="E36" s="65">
        <v>512346</v>
      </c>
      <c r="F36" s="68"/>
      <c r="G36" s="65">
        <v>80104.13</v>
      </c>
      <c r="H36" s="68"/>
      <c r="I36" s="68"/>
      <c r="J36" s="68"/>
      <c r="K36" s="65">
        <v>3299.5214000000001</v>
      </c>
      <c r="L36" s="66">
        <v>4.1190403041640904</v>
      </c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38</v>
      </c>
      <c r="C37" s="40"/>
      <c r="D37" s="68"/>
      <c r="E37" s="65">
        <v>168462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50"/>
      <c r="B38" s="39" t="s">
        <v>39</v>
      </c>
      <c r="C38" s="40"/>
      <c r="D38" s="68"/>
      <c r="E38" s="65">
        <v>185225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50"/>
      <c r="B39" s="39" t="s">
        <v>33</v>
      </c>
      <c r="C39" s="40"/>
      <c r="D39" s="65">
        <v>540539.35060000001</v>
      </c>
      <c r="E39" s="65">
        <v>302209</v>
      </c>
      <c r="F39" s="66">
        <v>178.862757429461</v>
      </c>
      <c r="G39" s="65">
        <v>216913.03829999999</v>
      </c>
      <c r="H39" s="66">
        <v>149.19633915800401</v>
      </c>
      <c r="I39" s="65">
        <v>3273.7073999999998</v>
      </c>
      <c r="J39" s="66">
        <v>0.60563720224368101</v>
      </c>
      <c r="K39" s="65">
        <v>11384.642</v>
      </c>
      <c r="L39" s="66">
        <v>5.2484821056512798</v>
      </c>
      <c r="M39" s="66">
        <v>-0.71244529252654598</v>
      </c>
      <c r="N39" s="65">
        <v>7705392.0932</v>
      </c>
      <c r="O39" s="65">
        <v>120427690.16680001</v>
      </c>
      <c r="P39" s="65">
        <v>364</v>
      </c>
      <c r="Q39" s="65">
        <v>351</v>
      </c>
      <c r="R39" s="66">
        <v>3.7037037037037002</v>
      </c>
      <c r="S39" s="65">
        <v>1484.99821593407</v>
      </c>
      <c r="T39" s="65">
        <v>583.76798888888902</v>
      </c>
      <c r="U39" s="67">
        <v>60.688977089329498</v>
      </c>
    </row>
    <row r="40" spans="1:21" ht="12" thickBot="1">
      <c r="A40" s="50"/>
      <c r="B40" s="39" t="s">
        <v>34</v>
      </c>
      <c r="C40" s="40"/>
      <c r="D40" s="65">
        <v>408835.32040000003</v>
      </c>
      <c r="E40" s="65">
        <v>528473</v>
      </c>
      <c r="F40" s="66">
        <v>77.361628768167904</v>
      </c>
      <c r="G40" s="65">
        <v>456908.2023</v>
      </c>
      <c r="H40" s="66">
        <v>-10.521343599876101</v>
      </c>
      <c r="I40" s="65">
        <v>27450.024300000001</v>
      </c>
      <c r="J40" s="66">
        <v>6.7142007870413902</v>
      </c>
      <c r="K40" s="65">
        <v>43850.591899999999</v>
      </c>
      <c r="L40" s="66">
        <v>9.5972433147979004</v>
      </c>
      <c r="M40" s="66">
        <v>-0.37401017613173898</v>
      </c>
      <c r="N40" s="65">
        <v>12863766.9167</v>
      </c>
      <c r="O40" s="65">
        <v>164291373.86570001</v>
      </c>
      <c r="P40" s="65">
        <v>2269</v>
      </c>
      <c r="Q40" s="65">
        <v>2087</v>
      </c>
      <c r="R40" s="66">
        <v>8.7206516530905507</v>
      </c>
      <c r="S40" s="65">
        <v>180.18304116350799</v>
      </c>
      <c r="T40" s="65">
        <v>180.005652467657</v>
      </c>
      <c r="U40" s="67">
        <v>9.8449162976580004E-2</v>
      </c>
    </row>
    <row r="41" spans="1:21" ht="12" thickBot="1">
      <c r="A41" s="50"/>
      <c r="B41" s="39" t="s">
        <v>40</v>
      </c>
      <c r="C41" s="40"/>
      <c r="D41" s="68"/>
      <c r="E41" s="65">
        <v>210756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0"/>
      <c r="B42" s="39" t="s">
        <v>41</v>
      </c>
      <c r="C42" s="40"/>
      <c r="D42" s="68"/>
      <c r="E42" s="65">
        <v>64957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51"/>
      <c r="B43" s="39" t="s">
        <v>35</v>
      </c>
      <c r="C43" s="40"/>
      <c r="D43" s="70">
        <v>13371.691800000001</v>
      </c>
      <c r="E43" s="71"/>
      <c r="F43" s="71"/>
      <c r="G43" s="70">
        <v>35217.97</v>
      </c>
      <c r="H43" s="72">
        <v>-62.031622492721802</v>
      </c>
      <c r="I43" s="70">
        <v>1767.2845</v>
      </c>
      <c r="J43" s="72">
        <v>13.2166110798336</v>
      </c>
      <c r="K43" s="70">
        <v>3772.3348000000001</v>
      </c>
      <c r="L43" s="72">
        <v>10.711391939966999</v>
      </c>
      <c r="M43" s="72">
        <v>-0.53151440853022902</v>
      </c>
      <c r="N43" s="70">
        <v>719962.04</v>
      </c>
      <c r="O43" s="70">
        <v>15845402.7399</v>
      </c>
      <c r="P43" s="70">
        <v>45</v>
      </c>
      <c r="Q43" s="70">
        <v>33</v>
      </c>
      <c r="R43" s="72">
        <v>36.363636363636402</v>
      </c>
      <c r="S43" s="70">
        <v>297.14870666666701</v>
      </c>
      <c r="T43" s="70">
        <v>479.48096060606099</v>
      </c>
      <c r="U43" s="73">
        <v>-61.360608290962297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31:C31"/>
    <mergeCell ref="B32:C32"/>
    <mergeCell ref="B33:C33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44294</v>
      </c>
      <c r="D2" s="32">
        <v>524684.378577778</v>
      </c>
      <c r="E2" s="32">
        <v>440215.68684615399</v>
      </c>
      <c r="F2" s="32">
        <v>84468.691731623898</v>
      </c>
      <c r="G2" s="32">
        <v>440215.68684615399</v>
      </c>
      <c r="H2" s="32">
        <v>0.16098953043082201</v>
      </c>
    </row>
    <row r="3" spans="1:8" ht="14.25">
      <c r="A3" s="32">
        <v>2</v>
      </c>
      <c r="B3" s="33">
        <v>13</v>
      </c>
      <c r="C3" s="32">
        <v>8815.3080000000009</v>
      </c>
      <c r="D3" s="32">
        <v>71407.6979992134</v>
      </c>
      <c r="E3" s="32">
        <v>55793.694765221997</v>
      </c>
      <c r="F3" s="32">
        <v>15614.0032339914</v>
      </c>
      <c r="G3" s="32">
        <v>55793.694765221997</v>
      </c>
      <c r="H3" s="32">
        <v>0.21865994383635501</v>
      </c>
    </row>
    <row r="4" spans="1:8" ht="14.25">
      <c r="A4" s="32">
        <v>3</v>
      </c>
      <c r="B4" s="33">
        <v>14</v>
      </c>
      <c r="C4" s="32">
        <v>82299</v>
      </c>
      <c r="D4" s="32">
        <v>90063.620587179495</v>
      </c>
      <c r="E4" s="32">
        <v>65922.123565811999</v>
      </c>
      <c r="F4" s="32">
        <v>24141.497021367501</v>
      </c>
      <c r="G4" s="32">
        <v>65922.123565811999</v>
      </c>
      <c r="H4" s="32">
        <v>0.26804937292076902</v>
      </c>
    </row>
    <row r="5" spans="1:8" ht="14.25">
      <c r="A5" s="32">
        <v>4</v>
      </c>
      <c r="B5" s="33">
        <v>15</v>
      </c>
      <c r="C5" s="32">
        <v>3695</v>
      </c>
      <c r="D5" s="32">
        <v>60947.860895726502</v>
      </c>
      <c r="E5" s="32">
        <v>48755.347129059803</v>
      </c>
      <c r="F5" s="32">
        <v>12192.5137666667</v>
      </c>
      <c r="G5" s="32">
        <v>48755.347129059803</v>
      </c>
      <c r="H5" s="32">
        <v>0.20004826399939499</v>
      </c>
    </row>
    <row r="6" spans="1:8" ht="14.25">
      <c r="A6" s="32">
        <v>5</v>
      </c>
      <c r="B6" s="33">
        <v>16</v>
      </c>
      <c r="C6" s="32">
        <v>2680</v>
      </c>
      <c r="D6" s="32">
        <v>235369.505323077</v>
      </c>
      <c r="E6" s="32">
        <v>239305.35931538499</v>
      </c>
      <c r="F6" s="32">
        <v>-3935.8539923076901</v>
      </c>
      <c r="G6" s="32">
        <v>239305.35931538499</v>
      </c>
      <c r="H6" s="32">
        <v>-1.67220217712791E-2</v>
      </c>
    </row>
    <row r="7" spans="1:8" ht="14.25">
      <c r="A7" s="32">
        <v>6</v>
      </c>
      <c r="B7" s="33">
        <v>17</v>
      </c>
      <c r="C7" s="32">
        <v>16196</v>
      </c>
      <c r="D7" s="32">
        <v>395072.35138034198</v>
      </c>
      <c r="E7" s="32">
        <v>316648.65755726502</v>
      </c>
      <c r="F7" s="32">
        <v>78423.693823076901</v>
      </c>
      <c r="G7" s="32">
        <v>316648.65755726502</v>
      </c>
      <c r="H7" s="32">
        <v>0.19850463731281801</v>
      </c>
    </row>
    <row r="8" spans="1:8" ht="14.25">
      <c r="A8" s="32">
        <v>7</v>
      </c>
      <c r="B8" s="33">
        <v>18</v>
      </c>
      <c r="C8" s="32">
        <v>33455</v>
      </c>
      <c r="D8" s="32">
        <v>192979.14295042699</v>
      </c>
      <c r="E8" s="32">
        <v>153821.055117949</v>
      </c>
      <c r="F8" s="32">
        <v>39158.087832478603</v>
      </c>
      <c r="G8" s="32">
        <v>153821.055117949</v>
      </c>
      <c r="H8" s="32">
        <v>0.20291357518639999</v>
      </c>
    </row>
    <row r="9" spans="1:8" ht="14.25">
      <c r="A9" s="32">
        <v>8</v>
      </c>
      <c r="B9" s="33">
        <v>19</v>
      </c>
      <c r="C9" s="32">
        <v>13182</v>
      </c>
      <c r="D9" s="32">
        <v>122164.45300427399</v>
      </c>
      <c r="E9" s="32">
        <v>99670.893155555605</v>
      </c>
      <c r="F9" s="32">
        <v>22493.559848717901</v>
      </c>
      <c r="G9" s="32">
        <v>99670.893155555605</v>
      </c>
      <c r="H9" s="32">
        <v>0.18412524507379499</v>
      </c>
    </row>
    <row r="10" spans="1:8" ht="14.25">
      <c r="A10" s="32">
        <v>9</v>
      </c>
      <c r="B10" s="33">
        <v>21</v>
      </c>
      <c r="C10" s="32">
        <v>103790</v>
      </c>
      <c r="D10" s="32">
        <v>491540.75790000003</v>
      </c>
      <c r="E10" s="32">
        <v>469661.31060000003</v>
      </c>
      <c r="F10" s="32">
        <v>21879.4473</v>
      </c>
      <c r="G10" s="32">
        <v>469661.31060000003</v>
      </c>
      <c r="H10" s="32">
        <v>4.4511969655324501E-2</v>
      </c>
    </row>
    <row r="11" spans="1:8" ht="14.25">
      <c r="A11" s="32">
        <v>10</v>
      </c>
      <c r="B11" s="33">
        <v>22</v>
      </c>
      <c r="C11" s="32">
        <v>51839</v>
      </c>
      <c r="D11" s="32">
        <v>644219.74045982899</v>
      </c>
      <c r="E11" s="32">
        <v>586950.58703418798</v>
      </c>
      <c r="F11" s="32">
        <v>57269.153425641001</v>
      </c>
      <c r="G11" s="32">
        <v>586950.58703418798</v>
      </c>
      <c r="H11" s="32">
        <v>8.8896924184228898E-2</v>
      </c>
    </row>
    <row r="12" spans="1:8" ht="14.25">
      <c r="A12" s="32">
        <v>11</v>
      </c>
      <c r="B12" s="33">
        <v>23</v>
      </c>
      <c r="C12" s="32">
        <v>145397.701</v>
      </c>
      <c r="D12" s="32">
        <v>1237370.5877948699</v>
      </c>
      <c r="E12" s="32">
        <v>1044735.12965641</v>
      </c>
      <c r="F12" s="32">
        <v>192635.45813846201</v>
      </c>
      <c r="G12" s="32">
        <v>1044735.12965641</v>
      </c>
      <c r="H12" s="32">
        <v>0.15568129713003701</v>
      </c>
    </row>
    <row r="13" spans="1:8" ht="14.25">
      <c r="A13" s="32">
        <v>12</v>
      </c>
      <c r="B13" s="33">
        <v>24</v>
      </c>
      <c r="C13" s="32">
        <v>28364.516</v>
      </c>
      <c r="D13" s="32">
        <v>1000018.0211034199</v>
      </c>
      <c r="E13" s="32">
        <v>970396.44563846197</v>
      </c>
      <c r="F13" s="32">
        <v>29621.575464957299</v>
      </c>
      <c r="G13" s="32">
        <v>970396.44563846197</v>
      </c>
      <c r="H13" s="32">
        <v>2.9621041661102101E-2</v>
      </c>
    </row>
    <row r="14" spans="1:8" ht="14.25">
      <c r="A14" s="32">
        <v>13</v>
      </c>
      <c r="B14" s="33">
        <v>25</v>
      </c>
      <c r="C14" s="32">
        <v>68931</v>
      </c>
      <c r="D14" s="32">
        <v>898418.9547</v>
      </c>
      <c r="E14" s="32">
        <v>859286.88820000004</v>
      </c>
      <c r="F14" s="32">
        <v>39132.066500000001</v>
      </c>
      <c r="G14" s="32">
        <v>859286.88820000004</v>
      </c>
      <c r="H14" s="32">
        <v>4.3556590491867997E-2</v>
      </c>
    </row>
    <row r="15" spans="1:8" ht="14.25">
      <c r="A15" s="32">
        <v>14</v>
      </c>
      <c r="B15" s="33">
        <v>26</v>
      </c>
      <c r="C15" s="32">
        <v>51171</v>
      </c>
      <c r="D15" s="32">
        <v>288573.70897765702</v>
      </c>
      <c r="E15" s="32">
        <v>246318.618733243</v>
      </c>
      <c r="F15" s="32">
        <v>42255.090244414198</v>
      </c>
      <c r="G15" s="32">
        <v>246318.618733243</v>
      </c>
      <c r="H15" s="32">
        <v>0.14642737342259399</v>
      </c>
    </row>
    <row r="16" spans="1:8" ht="14.25">
      <c r="A16" s="32">
        <v>15</v>
      </c>
      <c r="B16" s="33">
        <v>27</v>
      </c>
      <c r="C16" s="32">
        <v>120198.516</v>
      </c>
      <c r="D16" s="32">
        <v>807975.12941563397</v>
      </c>
      <c r="E16" s="32">
        <v>698778.18958495604</v>
      </c>
      <c r="F16" s="32">
        <v>109196.93983067801</v>
      </c>
      <c r="G16" s="32">
        <v>698778.18958495604</v>
      </c>
      <c r="H16" s="32">
        <v>0.13514888745357201</v>
      </c>
    </row>
    <row r="17" spans="1:8" ht="14.25">
      <c r="A17" s="32">
        <v>16</v>
      </c>
      <c r="B17" s="33">
        <v>29</v>
      </c>
      <c r="C17" s="32">
        <v>168446</v>
      </c>
      <c r="D17" s="32">
        <v>2023317.9706145299</v>
      </c>
      <c r="E17" s="32">
        <v>1846362.4624461499</v>
      </c>
      <c r="F17" s="32">
        <v>176955.50816837599</v>
      </c>
      <c r="G17" s="32">
        <v>1846362.4624461499</v>
      </c>
      <c r="H17" s="32">
        <v>8.7458081595860299E-2</v>
      </c>
    </row>
    <row r="18" spans="1:8" ht="14.25">
      <c r="A18" s="32">
        <v>17</v>
      </c>
      <c r="B18" s="33">
        <v>31</v>
      </c>
      <c r="C18" s="32">
        <v>31951.097000000002</v>
      </c>
      <c r="D18" s="32">
        <v>243811.50443293201</v>
      </c>
      <c r="E18" s="32">
        <v>204038.23347236399</v>
      </c>
      <c r="F18" s="32">
        <v>39773.270960568399</v>
      </c>
      <c r="G18" s="32">
        <v>204038.23347236399</v>
      </c>
      <c r="H18" s="32">
        <v>0.16313123145306399</v>
      </c>
    </row>
    <row r="19" spans="1:8" ht="14.25">
      <c r="A19" s="32">
        <v>18</v>
      </c>
      <c r="B19" s="33">
        <v>32</v>
      </c>
      <c r="C19" s="32">
        <v>14633.815000000001</v>
      </c>
      <c r="D19" s="32">
        <v>233164.05083745599</v>
      </c>
      <c r="E19" s="32">
        <v>210868.43144833701</v>
      </c>
      <c r="F19" s="32">
        <v>22295.619389118499</v>
      </c>
      <c r="G19" s="32">
        <v>210868.43144833701</v>
      </c>
      <c r="H19" s="32">
        <v>9.5622027962884201E-2</v>
      </c>
    </row>
    <row r="20" spans="1:8" ht="14.25">
      <c r="A20" s="32">
        <v>19</v>
      </c>
      <c r="B20" s="33">
        <v>33</v>
      </c>
      <c r="C20" s="32">
        <v>30112.114000000001</v>
      </c>
      <c r="D20" s="32">
        <v>439895.47659455403</v>
      </c>
      <c r="E20" s="32">
        <v>344046.46499679697</v>
      </c>
      <c r="F20" s="32">
        <v>95849.011597757199</v>
      </c>
      <c r="G20" s="32">
        <v>344046.46499679697</v>
      </c>
      <c r="H20" s="32">
        <v>0.21789042328821201</v>
      </c>
    </row>
    <row r="21" spans="1:8" ht="14.25">
      <c r="A21" s="32">
        <v>20</v>
      </c>
      <c r="B21" s="33">
        <v>34</v>
      </c>
      <c r="C21" s="32">
        <v>44029.703000000001</v>
      </c>
      <c r="D21" s="32">
        <v>224936.935721685</v>
      </c>
      <c r="E21" s="32">
        <v>158218.433535861</v>
      </c>
      <c r="F21" s="32">
        <v>66718.5021858244</v>
      </c>
      <c r="G21" s="32">
        <v>158218.433535861</v>
      </c>
      <c r="H21" s="32">
        <v>0.29660981186467</v>
      </c>
    </row>
    <row r="22" spans="1:8" ht="14.25">
      <c r="A22" s="32">
        <v>21</v>
      </c>
      <c r="B22" s="33">
        <v>35</v>
      </c>
      <c r="C22" s="32">
        <v>41001.982000000004</v>
      </c>
      <c r="D22" s="32">
        <v>961623.64177612902</v>
      </c>
      <c r="E22" s="32">
        <v>919598.82189964305</v>
      </c>
      <c r="F22" s="32">
        <v>42024.819876485599</v>
      </c>
      <c r="G22" s="32">
        <v>919598.82189964305</v>
      </c>
      <c r="H22" s="32">
        <v>4.3701941228135102E-2</v>
      </c>
    </row>
    <row r="23" spans="1:8" ht="14.25">
      <c r="A23" s="32">
        <v>22</v>
      </c>
      <c r="B23" s="33">
        <v>36</v>
      </c>
      <c r="C23" s="32">
        <v>113914.02499999999</v>
      </c>
      <c r="D23" s="32">
        <v>518036.633649558</v>
      </c>
      <c r="E23" s="32">
        <v>434992.70451560197</v>
      </c>
      <c r="F23" s="32">
        <v>83043.929133956</v>
      </c>
      <c r="G23" s="32">
        <v>434992.70451560197</v>
      </c>
      <c r="H23" s="32">
        <v>0.16030512851748199</v>
      </c>
    </row>
    <row r="24" spans="1:8" ht="14.25">
      <c r="A24" s="32">
        <v>23</v>
      </c>
      <c r="B24" s="33">
        <v>37</v>
      </c>
      <c r="C24" s="32">
        <v>82843.536999999997</v>
      </c>
      <c r="D24" s="32">
        <v>633174.185300885</v>
      </c>
      <c r="E24" s="32">
        <v>533914.06638350605</v>
      </c>
      <c r="F24" s="32">
        <v>99260.118917379295</v>
      </c>
      <c r="G24" s="32">
        <v>533914.06638350605</v>
      </c>
      <c r="H24" s="32">
        <v>0.156765896686408</v>
      </c>
    </row>
    <row r="25" spans="1:8" ht="14.25">
      <c r="A25" s="32">
        <v>24</v>
      </c>
      <c r="B25" s="33">
        <v>38</v>
      </c>
      <c r="C25" s="32">
        <v>131487.27499999999</v>
      </c>
      <c r="D25" s="32">
        <v>669159.53686017694</v>
      </c>
      <c r="E25" s="32">
        <v>623106.43501415895</v>
      </c>
      <c r="F25" s="32">
        <v>46053.1018460177</v>
      </c>
      <c r="G25" s="32">
        <v>623106.43501415895</v>
      </c>
      <c r="H25" s="32">
        <v>6.8822305159256303E-2</v>
      </c>
    </row>
    <row r="26" spans="1:8" ht="14.25">
      <c r="A26" s="32">
        <v>25</v>
      </c>
      <c r="B26" s="33">
        <v>39</v>
      </c>
      <c r="C26" s="32">
        <v>83891.171000000002</v>
      </c>
      <c r="D26" s="32">
        <v>118113.346982861</v>
      </c>
      <c r="E26" s="32">
        <v>86283.042971571893</v>
      </c>
      <c r="F26" s="32">
        <v>31830.304011288699</v>
      </c>
      <c r="G26" s="32">
        <v>86283.042971571893</v>
      </c>
      <c r="H26" s="32">
        <v>0.26948947620549202</v>
      </c>
    </row>
    <row r="27" spans="1:8" ht="14.25">
      <c r="A27" s="32">
        <v>26</v>
      </c>
      <c r="B27" s="33">
        <v>40</v>
      </c>
      <c r="C27" s="32">
        <v>2.1739999999999999</v>
      </c>
      <c r="D27" s="32">
        <v>9.5725999999999996</v>
      </c>
      <c r="E27" s="32">
        <v>8.0535999999999994</v>
      </c>
      <c r="F27" s="32">
        <v>1.5189999999999999</v>
      </c>
      <c r="G27" s="32">
        <v>8.0535999999999994</v>
      </c>
      <c r="H27" s="32">
        <v>0.158682071746443</v>
      </c>
    </row>
    <row r="28" spans="1:8" ht="14.25">
      <c r="A28" s="32">
        <v>27</v>
      </c>
      <c r="B28" s="33">
        <v>42</v>
      </c>
      <c r="C28" s="32">
        <v>10959.824000000001</v>
      </c>
      <c r="D28" s="32">
        <v>185633.33180000001</v>
      </c>
      <c r="E28" s="32">
        <v>161405.18849999999</v>
      </c>
      <c r="F28" s="32">
        <v>24228.1433</v>
      </c>
      <c r="G28" s="32">
        <v>161405.18849999999</v>
      </c>
      <c r="H28" s="32">
        <v>0.13051612587605299</v>
      </c>
    </row>
    <row r="29" spans="1:8" ht="14.25">
      <c r="A29" s="32">
        <v>28</v>
      </c>
      <c r="B29" s="33">
        <v>75</v>
      </c>
      <c r="C29" s="32">
        <v>368</v>
      </c>
      <c r="D29" s="32">
        <v>540539.35042735003</v>
      </c>
      <c r="E29" s="32">
        <v>537265.64282051299</v>
      </c>
      <c r="F29" s="32">
        <v>3273.70760683761</v>
      </c>
      <c r="G29" s="32">
        <v>537265.64282051299</v>
      </c>
      <c r="H29" s="32">
        <v>6.0563724070216403E-3</v>
      </c>
    </row>
    <row r="30" spans="1:8" ht="14.25">
      <c r="A30" s="32">
        <v>29</v>
      </c>
      <c r="B30" s="33">
        <v>76</v>
      </c>
      <c r="C30" s="32">
        <v>2405</v>
      </c>
      <c r="D30" s="32">
        <v>408835.31347435899</v>
      </c>
      <c r="E30" s="32">
        <v>381385.29623247898</v>
      </c>
      <c r="F30" s="32">
        <v>27450.017241880301</v>
      </c>
      <c r="G30" s="32">
        <v>381385.29623247898</v>
      </c>
      <c r="H30" s="32">
        <v>6.7141991743826998E-2</v>
      </c>
    </row>
    <row r="31" spans="1:8" ht="14.25">
      <c r="A31" s="32">
        <v>30</v>
      </c>
      <c r="B31" s="33">
        <v>99</v>
      </c>
      <c r="C31" s="32">
        <v>45</v>
      </c>
      <c r="D31" s="32">
        <v>13371.692005143301</v>
      </c>
      <c r="E31" s="32">
        <v>11604.406852734301</v>
      </c>
      <c r="F31" s="32">
        <v>1767.2851524090499</v>
      </c>
      <c r="G31" s="32">
        <v>11604.406852734301</v>
      </c>
      <c r="H31" s="32">
        <v>0.132166157561008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2013-11-30T02:58:59Z</dcterms:modified>
</cp:coreProperties>
</file>