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I3" l="1"/>
  <c r="K30"/>
  <c r="K5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K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<sst xmlns="http://schemas.openxmlformats.org/spreadsheetml/2006/main" count="114" uniqueCount="71">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</sst>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44" Type="http://schemas.openxmlformats.org/officeDocument/2006/relationships/image" Target="cid:c5fc194a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35" Type="http://schemas.openxmlformats.org/officeDocument/2006/relationships/hyperlink" Target="cid:dc1f67392" TargetMode="External"/><Relationship Id="rId151" Type="http://schemas.openxmlformats.org/officeDocument/2006/relationships/hyperlink" Target="cid:ecaa3904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2" Type="http://schemas.openxmlformats.org/officeDocument/2006/relationships/image" Target="cid:a60cacae13" TargetMode="External"/><Relationship Id="rId207" Type="http://schemas.openxmlformats.org/officeDocument/2006/relationships/hyperlink" Target="cid:b97944ee2" TargetMode="External"/><Relationship Id="rId223" Type="http://schemas.openxmlformats.org/officeDocument/2006/relationships/hyperlink" Target="cid:ed01ac172" TargetMode="External"/><Relationship Id="rId228" Type="http://schemas.openxmlformats.org/officeDocument/2006/relationships/image" Target="cid:fd20b79113" TargetMode="External"/><Relationship Id="rId244" Type="http://schemas.openxmlformats.org/officeDocument/2006/relationships/image" Target="cid:2fee711c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65" Type="http://schemas.openxmlformats.org/officeDocument/2006/relationships/hyperlink" Target="cid:8c9b56672" TargetMode="External"/><Relationship Id="rId34" Type="http://schemas.openxmlformats.org/officeDocument/2006/relationships/image" Target="cid:ac87b7df13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04" Type="http://schemas.openxmlformats.org/officeDocument/2006/relationships/image" Target="cid:7a31edd613" TargetMode="External"/><Relationship Id="rId120" Type="http://schemas.openxmlformats.org/officeDocument/2006/relationships/image" Target="cid:a368611313" TargetMode="External"/><Relationship Id="rId125" Type="http://schemas.openxmlformats.org/officeDocument/2006/relationships/hyperlink" Target="cid:b8993a7d2" TargetMode="External"/><Relationship Id="rId141" Type="http://schemas.openxmlformats.org/officeDocument/2006/relationships/hyperlink" Target="cid:e1297877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3" Type="http://schemas.openxmlformats.org/officeDocument/2006/relationships/hyperlink" Target="cid:c8f5e1192" TargetMode="External"/><Relationship Id="rId218" Type="http://schemas.openxmlformats.org/officeDocument/2006/relationships/image" Target="cid:dd85b63513" TargetMode="External"/><Relationship Id="rId234" Type="http://schemas.openxmlformats.org/officeDocument/2006/relationships/image" Target="cid:bf349d213" TargetMode="External"/><Relationship Id="rId239" Type="http://schemas.openxmlformats.org/officeDocument/2006/relationships/hyperlink" Target="cid:25a2b86c2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0" Type="http://schemas.openxmlformats.org/officeDocument/2006/relationships/image" Target="cid:4fda174d13" TargetMode="External"/><Relationship Id="rId255" Type="http://schemas.openxmlformats.org/officeDocument/2006/relationships/hyperlink" Target="cid:688eac6f2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15" Type="http://schemas.openxmlformats.org/officeDocument/2006/relationships/hyperlink" Target="cid:9917342c2" TargetMode="External"/><Relationship Id="rId131" Type="http://schemas.openxmlformats.org/officeDocument/2006/relationships/hyperlink" Target="cid:c246514a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0" Type="http://schemas.openxmlformats.org/officeDocument/2006/relationships/image" Target="cid:25a2b89113" TargetMode="External"/><Relationship Id="rId245" Type="http://schemas.openxmlformats.org/officeDocument/2006/relationships/hyperlink" Target="cid:451c38c72" TargetMode="External"/><Relationship Id="rId261" Type="http://schemas.openxmlformats.org/officeDocument/2006/relationships/hyperlink" Target="cid:7804080e2" TargetMode="External"/><Relationship Id="rId266" Type="http://schemas.openxmlformats.org/officeDocument/2006/relationships/image" Target="cid:8c9b568c13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189" Type="http://schemas.openxmlformats.org/officeDocument/2006/relationships/hyperlink" Target="cid:5dbe5bc82" TargetMode="External"/><Relationship Id="rId219" Type="http://schemas.openxmlformats.org/officeDocument/2006/relationships/hyperlink" Target="cid:e2b490a4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0" Type="http://schemas.openxmlformats.org/officeDocument/2006/relationships/image" Target="cid:196d9a913" TargetMode="External"/><Relationship Id="rId235" Type="http://schemas.openxmlformats.org/officeDocument/2006/relationships/hyperlink" Target="cid:112842e72" TargetMode="External"/><Relationship Id="rId251" Type="http://schemas.openxmlformats.org/officeDocument/2006/relationships/hyperlink" Target="cid:53f9d4bf2" TargetMode="External"/><Relationship Id="rId256" Type="http://schemas.openxmlformats.org/officeDocument/2006/relationships/image" Target="cid:688eac92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241" Type="http://schemas.openxmlformats.org/officeDocument/2006/relationships/hyperlink" Target="cid:2accc0ce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262" Type="http://schemas.openxmlformats.org/officeDocument/2006/relationships/image" Target="cid:7804083513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11" sqref="K11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20139852.611699998</v>
      </c>
      <c r="F3" s="25">
        <f>RA!I7</f>
        <v>2313082.9013</v>
      </c>
      <c r="G3" s="16">
        <f>E3-F3</f>
        <v>17826769.7104</v>
      </c>
      <c r="H3" s="27">
        <f>RA!J7</f>
        <v>11.4851034210461</v>
      </c>
      <c r="I3" s="20">
        <f>SUM(I4:I39)</f>
        <v>20139857.683103994</v>
      </c>
      <c r="J3" s="21">
        <f>SUM(J4:J39)</f>
        <v>17826769.816950202</v>
      </c>
      <c r="K3" s="22">
        <f>E3-I3</f>
        <v>-5.0714039951562881</v>
      </c>
      <c r="L3" s="22">
        <f>G3-J3</f>
        <v>-0.10655020177364349</v>
      </c>
    </row>
    <row r="4" spans="1:12">
      <c r="A4" s="59">
        <f>RA!A8</f>
        <v>41609</v>
      </c>
      <c r="B4" s="12">
        <v>12</v>
      </c>
      <c r="C4" s="56" t="s">
        <v>6</v>
      </c>
      <c r="D4" s="56"/>
      <c r="E4" s="15">
        <f>RA!D8</f>
        <v>749640.22699999996</v>
      </c>
      <c r="F4" s="25">
        <f>RA!I8</f>
        <v>143605.1073</v>
      </c>
      <c r="G4" s="16">
        <f t="shared" ref="G4:G39" si="0">E4-F4</f>
        <v>606035.11969999992</v>
      </c>
      <c r="H4" s="27">
        <f>RA!J8</f>
        <v>19.156536979705098</v>
      </c>
      <c r="I4" s="20">
        <f>VLOOKUP(B4,RMS!B:D,3,FALSE)</f>
        <v>749640.91883846198</v>
      </c>
      <c r="J4" s="21">
        <f>VLOOKUP(B4,RMS!B:E,4,FALSE)</f>
        <v>606035.12048376095</v>
      </c>
      <c r="K4" s="22">
        <f t="shared" ref="K4:K39" si="1">E4-I4</f>
        <v>-0.69183846202213317</v>
      </c>
      <c r="L4" s="22">
        <f t="shared" ref="L4:L39" si="2">G4-J4</f>
        <v>-7.8376103192567825E-4</v>
      </c>
    </row>
    <row r="5" spans="1:12">
      <c r="A5" s="59"/>
      <c r="B5" s="12">
        <v>13</v>
      </c>
      <c r="C5" s="56" t="s">
        <v>7</v>
      </c>
      <c r="D5" s="56"/>
      <c r="E5" s="15">
        <f>RA!D9</f>
        <v>135068.15640000001</v>
      </c>
      <c r="F5" s="25">
        <f>RA!I9</f>
        <v>30584.520100000002</v>
      </c>
      <c r="G5" s="16">
        <f t="shared" si="0"/>
        <v>104483.63630000001</v>
      </c>
      <c r="H5" s="27">
        <f>RA!J9</f>
        <v>22.6437680909962</v>
      </c>
      <c r="I5" s="20">
        <f>VLOOKUP(B5,RMS!B:D,3,FALSE)</f>
        <v>135068.19580423599</v>
      </c>
      <c r="J5" s="21">
        <f>VLOOKUP(B5,RMS!B:E,4,FALSE)</f>
        <v>104483.636043265</v>
      </c>
      <c r="K5" s="22">
        <f t="shared" si="1"/>
        <v>-3.9404235983965918E-2</v>
      </c>
      <c r="L5" s="22">
        <f t="shared" si="2"/>
        <v>2.5673501659184694E-4</v>
      </c>
    </row>
    <row r="6" spans="1:12">
      <c r="A6" s="59"/>
      <c r="B6" s="12">
        <v>14</v>
      </c>
      <c r="C6" s="56" t="s">
        <v>8</v>
      </c>
      <c r="D6" s="56"/>
      <c r="E6" s="15">
        <f>RA!D10</f>
        <v>177668.68410000001</v>
      </c>
      <c r="F6" s="25">
        <f>RA!I10</f>
        <v>44925.632400000002</v>
      </c>
      <c r="G6" s="16">
        <f t="shared" si="0"/>
        <v>132743.05170000001</v>
      </c>
      <c r="H6" s="27">
        <f>RA!J10</f>
        <v>25.286185141504099</v>
      </c>
      <c r="I6" s="20">
        <f>VLOOKUP(B6,RMS!B:D,3,FALSE)</f>
        <v>177671.236387179</v>
      </c>
      <c r="J6" s="21">
        <f>VLOOKUP(B6,RMS!B:E,4,FALSE)</f>
        <v>132743.05192051301</v>
      </c>
      <c r="K6" s="22">
        <f t="shared" si="1"/>
        <v>-2.5522871789871715</v>
      </c>
      <c r="L6" s="22">
        <f t="shared" si="2"/>
        <v>-2.2051300038583577E-4</v>
      </c>
    </row>
    <row r="7" spans="1:12">
      <c r="A7" s="59"/>
      <c r="B7" s="12">
        <v>15</v>
      </c>
      <c r="C7" s="56" t="s">
        <v>9</v>
      </c>
      <c r="D7" s="56"/>
      <c r="E7" s="15">
        <f>RA!D11</f>
        <v>84420.983699999997</v>
      </c>
      <c r="F7" s="25">
        <f>RA!I11</f>
        <v>16576.160100000001</v>
      </c>
      <c r="G7" s="16">
        <f t="shared" si="0"/>
        <v>67844.823600000003</v>
      </c>
      <c r="H7" s="27">
        <f>RA!J11</f>
        <v>19.635118395333301</v>
      </c>
      <c r="I7" s="20">
        <f>VLOOKUP(B7,RMS!B:D,3,FALSE)</f>
        <v>84421.015630769194</v>
      </c>
      <c r="J7" s="21">
        <f>VLOOKUP(B7,RMS!B:E,4,FALSE)</f>
        <v>67844.823231623901</v>
      </c>
      <c r="K7" s="22">
        <f t="shared" si="1"/>
        <v>-3.1930769197060727E-2</v>
      </c>
      <c r="L7" s="22">
        <f t="shared" si="2"/>
        <v>3.6837610241491348E-4</v>
      </c>
    </row>
    <row r="8" spans="1:12">
      <c r="A8" s="59"/>
      <c r="B8" s="12">
        <v>16</v>
      </c>
      <c r="C8" s="56" t="s">
        <v>10</v>
      </c>
      <c r="D8" s="56"/>
      <c r="E8" s="15">
        <f>RA!D12</f>
        <v>357686.81679999997</v>
      </c>
      <c r="F8" s="25">
        <f>RA!I12</f>
        <v>-21566.161400000001</v>
      </c>
      <c r="G8" s="16">
        <f t="shared" si="0"/>
        <v>379252.97819999995</v>
      </c>
      <c r="H8" s="27">
        <f>RA!J12</f>
        <v>-6.0293419793714902</v>
      </c>
      <c r="I8" s="20">
        <f>VLOOKUP(B8,RMS!B:D,3,FALSE)</f>
        <v>357686.799694872</v>
      </c>
      <c r="J8" s="21">
        <f>VLOOKUP(B8,RMS!B:E,4,FALSE)</f>
        <v>379252.97879059799</v>
      </c>
      <c r="K8" s="22">
        <f t="shared" si="1"/>
        <v>1.7105127975810319E-2</v>
      </c>
      <c r="L8" s="22">
        <f t="shared" si="2"/>
        <v>-5.9059803606942296E-4</v>
      </c>
    </row>
    <row r="9" spans="1:12">
      <c r="A9" s="59"/>
      <c r="B9" s="12">
        <v>17</v>
      </c>
      <c r="C9" s="56" t="s">
        <v>11</v>
      </c>
      <c r="D9" s="56"/>
      <c r="E9" s="15">
        <f>RA!D13</f>
        <v>619068.25170000002</v>
      </c>
      <c r="F9" s="25">
        <f>RA!I13</f>
        <v>108067.90150000001</v>
      </c>
      <c r="G9" s="16">
        <f t="shared" si="0"/>
        <v>511000.35019999999</v>
      </c>
      <c r="H9" s="27">
        <f>RA!J13</f>
        <v>17.456540729271602</v>
      </c>
      <c r="I9" s="20">
        <f>VLOOKUP(B9,RMS!B:D,3,FALSE)</f>
        <v>619068.44811111095</v>
      </c>
      <c r="J9" s="21">
        <f>VLOOKUP(B9,RMS!B:E,4,FALSE)</f>
        <v>511000.35096153797</v>
      </c>
      <c r="K9" s="22">
        <f t="shared" si="1"/>
        <v>-0.1964111109264195</v>
      </c>
      <c r="L9" s="22">
        <f t="shared" si="2"/>
        <v>-7.6153798727318645E-4</v>
      </c>
    </row>
    <row r="10" spans="1:12">
      <c r="A10" s="59"/>
      <c r="B10" s="12">
        <v>18</v>
      </c>
      <c r="C10" s="56" t="s">
        <v>12</v>
      </c>
      <c r="D10" s="56"/>
      <c r="E10" s="15">
        <f>RA!D14</f>
        <v>264004.5</v>
      </c>
      <c r="F10" s="25">
        <f>RA!I14</f>
        <v>50575.3557</v>
      </c>
      <c r="G10" s="16">
        <f t="shared" si="0"/>
        <v>213429.14429999999</v>
      </c>
      <c r="H10" s="27">
        <f>RA!J14</f>
        <v>19.157005164684701</v>
      </c>
      <c r="I10" s="20">
        <f>VLOOKUP(B10,RMS!B:D,3,FALSE)</f>
        <v>264004.48888974398</v>
      </c>
      <c r="J10" s="21">
        <f>VLOOKUP(B10,RMS!B:E,4,FALSE)</f>
        <v>213429.14707606801</v>
      </c>
      <c r="K10" s="22">
        <f t="shared" si="1"/>
        <v>1.1110256018582731E-2</v>
      </c>
      <c r="L10" s="22">
        <f t="shared" si="2"/>
        <v>-2.7760680241044611E-3</v>
      </c>
    </row>
    <row r="11" spans="1:12">
      <c r="A11" s="59"/>
      <c r="B11" s="12">
        <v>19</v>
      </c>
      <c r="C11" s="56" t="s">
        <v>13</v>
      </c>
      <c r="D11" s="56"/>
      <c r="E11" s="15">
        <f>RA!D15</f>
        <v>184482.15719999999</v>
      </c>
      <c r="F11" s="25">
        <f>RA!I15</f>
        <v>25698.7114</v>
      </c>
      <c r="G11" s="16">
        <f t="shared" si="0"/>
        <v>158783.44579999999</v>
      </c>
      <c r="H11" s="27">
        <f>RA!J15</f>
        <v>13.930188040971199</v>
      </c>
      <c r="I11" s="20">
        <f>VLOOKUP(B11,RMS!B:D,3,FALSE)</f>
        <v>184482.29674871801</v>
      </c>
      <c r="J11" s="21">
        <f>VLOOKUP(B11,RMS!B:E,4,FALSE)</f>
        <v>158783.44415726501</v>
      </c>
      <c r="K11" s="22">
        <f t="shared" si="1"/>
        <v>-0.13954871802707203</v>
      </c>
      <c r="L11" s="22">
        <f t="shared" si="2"/>
        <v>1.6427349764853716E-3</v>
      </c>
    </row>
    <row r="12" spans="1:12">
      <c r="A12" s="59"/>
      <c r="B12" s="12">
        <v>21</v>
      </c>
      <c r="C12" s="56" t="s">
        <v>14</v>
      </c>
      <c r="D12" s="56"/>
      <c r="E12" s="15">
        <f>RA!D16</f>
        <v>851753.223</v>
      </c>
      <c r="F12" s="25">
        <f>RA!I16</f>
        <v>66902.466</v>
      </c>
      <c r="G12" s="16">
        <f t="shared" si="0"/>
        <v>784850.75699999998</v>
      </c>
      <c r="H12" s="27">
        <f>RA!J16</f>
        <v>7.8546771756682903</v>
      </c>
      <c r="I12" s="20">
        <f>VLOOKUP(B12,RMS!B:D,3,FALSE)</f>
        <v>851752.96459999995</v>
      </c>
      <c r="J12" s="21">
        <f>VLOOKUP(B12,RMS!B:E,4,FALSE)</f>
        <v>784850.75699999998</v>
      </c>
      <c r="K12" s="22">
        <f t="shared" si="1"/>
        <v>0.25840000004973263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RA!D17</f>
        <v>538238.41610000003</v>
      </c>
      <c r="F13" s="25">
        <f>RA!I17</f>
        <v>70074.228499999997</v>
      </c>
      <c r="G13" s="16">
        <f t="shared" si="0"/>
        <v>468164.18760000006</v>
      </c>
      <c r="H13" s="27">
        <f>RA!J17</f>
        <v>13.0191800517971</v>
      </c>
      <c r="I13" s="20">
        <f>VLOOKUP(B13,RMS!B:D,3,FALSE)</f>
        <v>538238.45243162406</v>
      </c>
      <c r="J13" s="21">
        <f>VLOOKUP(B13,RMS!B:E,4,FALSE)</f>
        <v>468164.18854444398</v>
      </c>
      <c r="K13" s="22">
        <f t="shared" si="1"/>
        <v>-3.6331624025478959E-2</v>
      </c>
      <c r="L13" s="22">
        <f t="shared" si="2"/>
        <v>-9.4444392016157508E-4</v>
      </c>
    </row>
    <row r="14" spans="1:12">
      <c r="A14" s="59"/>
      <c r="B14" s="12">
        <v>23</v>
      </c>
      <c r="C14" s="56" t="s">
        <v>16</v>
      </c>
      <c r="D14" s="56"/>
      <c r="E14" s="15">
        <f>RA!D18</f>
        <v>2122603.7642999999</v>
      </c>
      <c r="F14" s="25">
        <f>RA!I18</f>
        <v>317176.45600000001</v>
      </c>
      <c r="G14" s="16">
        <f t="shared" si="0"/>
        <v>1805427.3082999999</v>
      </c>
      <c r="H14" s="27">
        <f>RA!J18</f>
        <v>14.942800975602699</v>
      </c>
      <c r="I14" s="20">
        <f>VLOOKUP(B14,RMS!B:D,3,FALSE)</f>
        <v>2122603.9285324798</v>
      </c>
      <c r="J14" s="21">
        <f>VLOOKUP(B14,RMS!B:E,4,FALSE)</f>
        <v>1805427.3026427401</v>
      </c>
      <c r="K14" s="22">
        <f t="shared" si="1"/>
        <v>-0.16423247987404466</v>
      </c>
      <c r="L14" s="22">
        <f t="shared" si="2"/>
        <v>5.6572598405182362E-3</v>
      </c>
    </row>
    <row r="15" spans="1:12">
      <c r="A15" s="59"/>
      <c r="B15" s="12">
        <v>24</v>
      </c>
      <c r="C15" s="56" t="s">
        <v>17</v>
      </c>
      <c r="D15" s="56"/>
      <c r="E15" s="15">
        <f>RA!D19</f>
        <v>870682.16310000001</v>
      </c>
      <c r="F15" s="25">
        <f>RA!I19</f>
        <v>62469.964800000002</v>
      </c>
      <c r="G15" s="16">
        <f t="shared" si="0"/>
        <v>808212.19830000005</v>
      </c>
      <c r="H15" s="27">
        <f>RA!J19</f>
        <v>7.1748299721198201</v>
      </c>
      <c r="I15" s="20">
        <f>VLOOKUP(B15,RMS!B:D,3,FALSE)</f>
        <v>870682.19853162405</v>
      </c>
      <c r="J15" s="21">
        <f>VLOOKUP(B15,RMS!B:E,4,FALSE)</f>
        <v>808212.19872478605</v>
      </c>
      <c r="K15" s="22">
        <f t="shared" si="1"/>
        <v>-3.5431624040938914E-2</v>
      </c>
      <c r="L15" s="22">
        <f t="shared" si="2"/>
        <v>-4.2478600516915321E-4</v>
      </c>
    </row>
    <row r="16" spans="1:12">
      <c r="A16" s="59"/>
      <c r="B16" s="12">
        <v>25</v>
      </c>
      <c r="C16" s="56" t="s">
        <v>18</v>
      </c>
      <c r="D16" s="56"/>
      <c r="E16" s="15">
        <f>RA!D20</f>
        <v>1270202.3469</v>
      </c>
      <c r="F16" s="25">
        <f>RA!I20</f>
        <v>69031.559800000003</v>
      </c>
      <c r="G16" s="16">
        <f t="shared" si="0"/>
        <v>1201170.7871000001</v>
      </c>
      <c r="H16" s="27">
        <f>RA!J20</f>
        <v>5.4346899900220897</v>
      </c>
      <c r="I16" s="20">
        <f>VLOOKUP(B16,RMS!B:D,3,FALSE)</f>
        <v>1270202.4343999999</v>
      </c>
      <c r="J16" s="21">
        <f>VLOOKUP(B16,RMS!B:E,4,FALSE)</f>
        <v>1201170.7871000001</v>
      </c>
      <c r="K16" s="22">
        <f t="shared" si="1"/>
        <v>-8.7499999906867743E-2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RA!D21</f>
        <v>425311.79100000003</v>
      </c>
      <c r="F17" s="25">
        <f>RA!I21</f>
        <v>56073.260300000002</v>
      </c>
      <c r="G17" s="16">
        <f t="shared" si="0"/>
        <v>369238.5307</v>
      </c>
      <c r="H17" s="27">
        <f>RA!J21</f>
        <v>13.1840361557246</v>
      </c>
      <c r="I17" s="20">
        <f>VLOOKUP(B17,RMS!B:D,3,FALSE)</f>
        <v>425311.51409897901</v>
      </c>
      <c r="J17" s="21">
        <f>VLOOKUP(B17,RMS!B:E,4,FALSE)</f>
        <v>369238.530624234</v>
      </c>
      <c r="K17" s="22">
        <f t="shared" si="1"/>
        <v>0.27690102101769298</v>
      </c>
      <c r="L17" s="22">
        <f t="shared" si="2"/>
        <v>7.5766001828014851E-5</v>
      </c>
    </row>
    <row r="18" spans="1:12">
      <c r="A18" s="59"/>
      <c r="B18" s="12">
        <v>27</v>
      </c>
      <c r="C18" s="56" t="s">
        <v>20</v>
      </c>
      <c r="D18" s="56"/>
      <c r="E18" s="15">
        <f>RA!D22</f>
        <v>1253725.0834999999</v>
      </c>
      <c r="F18" s="25">
        <f>RA!I22</f>
        <v>163260.70569999999</v>
      </c>
      <c r="G18" s="16">
        <f t="shared" si="0"/>
        <v>1090464.3777999999</v>
      </c>
      <c r="H18" s="27">
        <f>RA!J22</f>
        <v>13.022049877492099</v>
      </c>
      <c r="I18" s="20">
        <f>VLOOKUP(B18,RMS!B:D,3,FALSE)</f>
        <v>1253725.37610619</v>
      </c>
      <c r="J18" s="21">
        <f>VLOOKUP(B18,RMS!B:E,4,FALSE)</f>
        <v>1090464.3821902699</v>
      </c>
      <c r="K18" s="22">
        <f t="shared" si="1"/>
        <v>-0.29260619007982314</v>
      </c>
      <c r="L18" s="22">
        <f t="shared" si="2"/>
        <v>-4.3902699835598469E-3</v>
      </c>
    </row>
    <row r="19" spans="1:12">
      <c r="A19" s="59"/>
      <c r="B19" s="12">
        <v>29</v>
      </c>
      <c r="C19" s="56" t="s">
        <v>21</v>
      </c>
      <c r="D19" s="56"/>
      <c r="E19" s="15">
        <f>RA!D23</f>
        <v>3235922.7275999999</v>
      </c>
      <c r="F19" s="25">
        <f>RA!I23</f>
        <v>330019.26730000001</v>
      </c>
      <c r="G19" s="16">
        <f t="shared" si="0"/>
        <v>2905903.4602999999</v>
      </c>
      <c r="H19" s="27">
        <f>RA!J23</f>
        <v>10.1986139682874</v>
      </c>
      <c r="I19" s="20">
        <f>VLOOKUP(B19,RMS!B:D,3,FALSE)</f>
        <v>3235924.2692546998</v>
      </c>
      <c r="J19" s="21">
        <f>VLOOKUP(B19,RMS!B:E,4,FALSE)</f>
        <v>2905903.5086914501</v>
      </c>
      <c r="K19" s="22">
        <f t="shared" si="1"/>
        <v>-1.541654699947685</v>
      </c>
      <c r="L19" s="22">
        <f t="shared" si="2"/>
        <v>-4.8391450196504593E-2</v>
      </c>
    </row>
    <row r="20" spans="1:12">
      <c r="A20" s="59"/>
      <c r="B20" s="12">
        <v>31</v>
      </c>
      <c r="C20" s="56" t="s">
        <v>22</v>
      </c>
      <c r="D20" s="56"/>
      <c r="E20" s="15">
        <f>RA!D24</f>
        <v>351546.83630000002</v>
      </c>
      <c r="F20" s="25">
        <f>RA!I24</f>
        <v>55204.523300000001</v>
      </c>
      <c r="G20" s="16">
        <f t="shared" si="0"/>
        <v>296342.31300000002</v>
      </c>
      <c r="H20" s="27">
        <f>RA!J24</f>
        <v>15.7033196148265</v>
      </c>
      <c r="I20" s="20">
        <f>VLOOKUP(B20,RMS!B:D,3,FALSE)</f>
        <v>351546.87716227199</v>
      </c>
      <c r="J20" s="21">
        <f>VLOOKUP(B20,RMS!B:E,4,FALSE)</f>
        <v>296342.30223042599</v>
      </c>
      <c r="K20" s="22">
        <f t="shared" si="1"/>
        <v>-4.0862271969672292E-2</v>
      </c>
      <c r="L20" s="22">
        <f t="shared" si="2"/>
        <v>1.0769574029836804E-2</v>
      </c>
    </row>
    <row r="21" spans="1:12">
      <c r="A21" s="59"/>
      <c r="B21" s="12">
        <v>32</v>
      </c>
      <c r="C21" s="56" t="s">
        <v>23</v>
      </c>
      <c r="D21" s="56"/>
      <c r="E21" s="15">
        <f>RA!D25</f>
        <v>412810.95039999997</v>
      </c>
      <c r="F21" s="25">
        <f>RA!I25</f>
        <v>33221.878900000003</v>
      </c>
      <c r="G21" s="16">
        <f t="shared" si="0"/>
        <v>379589.07149999996</v>
      </c>
      <c r="H21" s="27">
        <f>RA!J25</f>
        <v>8.0477222970488302</v>
      </c>
      <c r="I21" s="20">
        <f>VLOOKUP(B21,RMS!B:D,3,FALSE)</f>
        <v>412810.94644914899</v>
      </c>
      <c r="J21" s="21">
        <f>VLOOKUP(B21,RMS!B:E,4,FALSE)</f>
        <v>379589.08994343702</v>
      </c>
      <c r="K21" s="22">
        <f t="shared" si="1"/>
        <v>3.9508509798906744E-3</v>
      </c>
      <c r="L21" s="22">
        <f t="shared" si="2"/>
        <v>-1.8443437060341239E-2</v>
      </c>
    </row>
    <row r="22" spans="1:12">
      <c r="A22" s="59"/>
      <c r="B22" s="12">
        <v>33</v>
      </c>
      <c r="C22" s="56" t="s">
        <v>24</v>
      </c>
      <c r="D22" s="56"/>
      <c r="E22" s="15">
        <f>RA!D26</f>
        <v>567646.74219999998</v>
      </c>
      <c r="F22" s="25">
        <f>RA!I26</f>
        <v>124917.6323</v>
      </c>
      <c r="G22" s="16">
        <f t="shared" si="0"/>
        <v>442729.10989999998</v>
      </c>
      <c r="H22" s="27">
        <f>RA!J26</f>
        <v>22.0062272912662</v>
      </c>
      <c r="I22" s="20">
        <f>VLOOKUP(B22,RMS!B:D,3,FALSE)</f>
        <v>567646.77752252505</v>
      </c>
      <c r="J22" s="21">
        <f>VLOOKUP(B22,RMS!B:E,4,FALSE)</f>
        <v>442729.11061442201</v>
      </c>
      <c r="K22" s="22">
        <f t="shared" si="1"/>
        <v>-3.5322525072842836E-2</v>
      </c>
      <c r="L22" s="22">
        <f t="shared" si="2"/>
        <v>-7.1442202897742391E-4</v>
      </c>
    </row>
    <row r="23" spans="1:12">
      <c r="A23" s="59"/>
      <c r="B23" s="12">
        <v>34</v>
      </c>
      <c r="C23" s="56" t="s">
        <v>25</v>
      </c>
      <c r="D23" s="56"/>
      <c r="E23" s="15">
        <f>RA!D27</f>
        <v>322646.37959999999</v>
      </c>
      <c r="F23" s="25">
        <f>RA!I27</f>
        <v>96488.266699999993</v>
      </c>
      <c r="G23" s="16">
        <f t="shared" si="0"/>
        <v>226158.11290000001</v>
      </c>
      <c r="H23" s="27">
        <f>RA!J27</f>
        <v>29.9052686782418</v>
      </c>
      <c r="I23" s="20">
        <f>VLOOKUP(B23,RMS!B:D,3,FALSE)</f>
        <v>322646.32665256801</v>
      </c>
      <c r="J23" s="21">
        <f>VLOOKUP(B23,RMS!B:E,4,FALSE)</f>
        <v>226158.123144115</v>
      </c>
      <c r="K23" s="22">
        <f t="shared" si="1"/>
        <v>5.2947431977372617E-2</v>
      </c>
      <c r="L23" s="22">
        <f t="shared" si="2"/>
        <v>-1.0244114993838593E-2</v>
      </c>
    </row>
    <row r="24" spans="1:12">
      <c r="A24" s="59"/>
      <c r="B24" s="12">
        <v>35</v>
      </c>
      <c r="C24" s="56" t="s">
        <v>26</v>
      </c>
      <c r="D24" s="56"/>
      <c r="E24" s="15">
        <f>RA!D28</f>
        <v>1312025.9016</v>
      </c>
      <c r="F24" s="25">
        <f>RA!I28</f>
        <v>46565.969599999997</v>
      </c>
      <c r="G24" s="16">
        <f t="shared" si="0"/>
        <v>1265459.932</v>
      </c>
      <c r="H24" s="27">
        <f>RA!J28</f>
        <v>3.5491654199214602</v>
      </c>
      <c r="I24" s="20">
        <f>VLOOKUP(B24,RMS!B:D,3,FALSE)</f>
        <v>1312025.9012769901</v>
      </c>
      <c r="J24" s="21">
        <f>VLOOKUP(B24,RMS!B:E,4,FALSE)</f>
        <v>1265459.92473509</v>
      </c>
      <c r="K24" s="22">
        <f t="shared" si="1"/>
        <v>3.2300991006195545E-4</v>
      </c>
      <c r="L24" s="22">
        <f t="shared" si="2"/>
        <v>7.2649100329726934E-3</v>
      </c>
    </row>
    <row r="25" spans="1:12">
      <c r="A25" s="59"/>
      <c r="B25" s="12">
        <v>36</v>
      </c>
      <c r="C25" s="56" t="s">
        <v>27</v>
      </c>
      <c r="D25" s="56"/>
      <c r="E25" s="15">
        <f>RA!D29</f>
        <v>598938.15789999999</v>
      </c>
      <c r="F25" s="25">
        <f>RA!I29</f>
        <v>97926.379100000006</v>
      </c>
      <c r="G25" s="16">
        <f t="shared" si="0"/>
        <v>501011.77879999997</v>
      </c>
      <c r="H25" s="27">
        <f>RA!J29</f>
        <v>16.349998377687299</v>
      </c>
      <c r="I25" s="20">
        <f>VLOOKUP(B25,RMS!B:D,3,FALSE)</f>
        <v>598938.15896548703</v>
      </c>
      <c r="J25" s="21">
        <f>VLOOKUP(B25,RMS!B:E,4,FALSE)</f>
        <v>501011.794437278</v>
      </c>
      <c r="K25" s="22">
        <f t="shared" si="1"/>
        <v>-1.0654870420694351E-3</v>
      </c>
      <c r="L25" s="22">
        <f t="shared" si="2"/>
        <v>-1.5637278032954782E-2</v>
      </c>
    </row>
    <row r="26" spans="1:12">
      <c r="A26" s="59"/>
      <c r="B26" s="12">
        <v>37</v>
      </c>
      <c r="C26" s="56" t="s">
        <v>28</v>
      </c>
      <c r="D26" s="56"/>
      <c r="E26" s="15">
        <f>RA!D30</f>
        <v>930379.63029999996</v>
      </c>
      <c r="F26" s="25">
        <f>RA!I30</f>
        <v>133900.68369999999</v>
      </c>
      <c r="G26" s="16">
        <f t="shared" si="0"/>
        <v>796478.94659999991</v>
      </c>
      <c r="H26" s="27">
        <f>RA!J30</f>
        <v>14.392048077925301</v>
      </c>
      <c r="I26" s="20">
        <f>VLOOKUP(B26,RMS!B:D,3,FALSE)</f>
        <v>930379.63903008797</v>
      </c>
      <c r="J26" s="21">
        <f>VLOOKUP(B26,RMS!B:E,4,FALSE)</f>
        <v>796478.93930449802</v>
      </c>
      <c r="K26" s="22">
        <f t="shared" si="1"/>
        <v>-8.7300880113616586E-3</v>
      </c>
      <c r="L26" s="22">
        <f t="shared" si="2"/>
        <v>7.295501884073019E-3</v>
      </c>
    </row>
    <row r="27" spans="1:12">
      <c r="A27" s="59"/>
      <c r="B27" s="12">
        <v>38</v>
      </c>
      <c r="C27" s="56" t="s">
        <v>29</v>
      </c>
      <c r="D27" s="56"/>
      <c r="E27" s="15">
        <f>RA!D31</f>
        <v>980415.91599999997</v>
      </c>
      <c r="F27" s="25">
        <f>RA!I31</f>
        <v>51618.481</v>
      </c>
      <c r="G27" s="16">
        <f t="shared" si="0"/>
        <v>928797.43499999994</v>
      </c>
      <c r="H27" s="27">
        <f>RA!J31</f>
        <v>5.2649574693358998</v>
      </c>
      <c r="I27" s="20">
        <f>VLOOKUP(B27,RMS!B:D,3,FALSE)</f>
        <v>980415.859075221</v>
      </c>
      <c r="J27" s="21">
        <f>VLOOKUP(B27,RMS!B:E,4,FALSE)</f>
        <v>928797.45241769904</v>
      </c>
      <c r="K27" s="22">
        <f t="shared" si="1"/>
        <v>5.6924778968095779E-2</v>
      </c>
      <c r="L27" s="22">
        <f t="shared" si="2"/>
        <v>-1.7417699098587036E-2</v>
      </c>
    </row>
    <row r="28" spans="1:12">
      <c r="A28" s="59"/>
      <c r="B28" s="12">
        <v>39</v>
      </c>
      <c r="C28" s="56" t="s">
        <v>30</v>
      </c>
      <c r="D28" s="56"/>
      <c r="E28" s="15">
        <f>RA!D32</f>
        <v>173455.80729999999</v>
      </c>
      <c r="F28" s="25">
        <f>RA!I32</f>
        <v>42074.289400000001</v>
      </c>
      <c r="G28" s="16">
        <f t="shared" si="0"/>
        <v>131381.51789999998</v>
      </c>
      <c r="H28" s="27">
        <f>RA!J32</f>
        <v>24.256489335771001</v>
      </c>
      <c r="I28" s="20">
        <f>VLOOKUP(B28,RMS!B:D,3,FALSE)</f>
        <v>173455.67207234699</v>
      </c>
      <c r="J28" s="21">
        <f>VLOOKUP(B28,RMS!B:E,4,FALSE)</f>
        <v>131381.52767037001</v>
      </c>
      <c r="K28" s="22">
        <f t="shared" si="1"/>
        <v>0.13522765299421735</v>
      </c>
      <c r="L28" s="22">
        <f t="shared" si="2"/>
        <v>-9.7703700303100049E-3</v>
      </c>
    </row>
    <row r="29" spans="1:12">
      <c r="A29" s="59"/>
      <c r="B29" s="12">
        <v>40</v>
      </c>
      <c r="C29" s="56" t="s">
        <v>31</v>
      </c>
      <c r="D29" s="56"/>
      <c r="E29" s="15">
        <f>RA!D33</f>
        <v>16.230899999999998</v>
      </c>
      <c r="F29" s="25">
        <f>RA!I33</f>
        <v>2.0823999999999998</v>
      </c>
      <c r="G29" s="16">
        <f t="shared" si="0"/>
        <v>14.148499999999999</v>
      </c>
      <c r="H29" s="27">
        <f>RA!J33</f>
        <v>12.829849238181501</v>
      </c>
      <c r="I29" s="20">
        <f>VLOOKUP(B29,RMS!B:D,3,FALSE)</f>
        <v>16.230899999999998</v>
      </c>
      <c r="J29" s="21">
        <f>VLOOKUP(B29,RMS!B:E,4,FALSE)</f>
        <v>14.1485</v>
      </c>
      <c r="K29" s="22">
        <f t="shared" si="1"/>
        <v>0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>
        <f>RA!D34</f>
        <v>0</v>
      </c>
      <c r="F30" s="25">
        <f>RA!I34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9"/>
      <c r="B31" s="12">
        <v>42</v>
      </c>
      <c r="C31" s="56" t="s">
        <v>32</v>
      </c>
      <c r="D31" s="56"/>
      <c r="E31" s="15">
        <f>RA!D35</f>
        <v>284981.6018</v>
      </c>
      <c r="F31" s="25">
        <f>RA!I35</f>
        <v>29793.459800000001</v>
      </c>
      <c r="G31" s="16">
        <f t="shared" si="0"/>
        <v>255188.14199999999</v>
      </c>
      <c r="H31" s="27">
        <f>RA!J35</f>
        <v>10.4545204363435</v>
      </c>
      <c r="I31" s="20">
        <f>VLOOKUP(B31,RMS!B:D,3,FALSE)</f>
        <v>284981.60090000002</v>
      </c>
      <c r="J31" s="21">
        <f>VLOOKUP(B31,RMS!B:E,4,FALSE)</f>
        <v>255188.14449999999</v>
      </c>
      <c r="K31" s="22">
        <f t="shared" si="1"/>
        <v>8.9999998454004526E-4</v>
      </c>
      <c r="L31" s="22">
        <f t="shared" si="2"/>
        <v>-2.5000000023283064E-3</v>
      </c>
    </row>
    <row r="32" spans="1:12">
      <c r="A32" s="59"/>
      <c r="B32" s="12">
        <v>71</v>
      </c>
      <c r="C32" s="56" t="s">
        <v>37</v>
      </c>
      <c r="D32" s="56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9"/>
      <c r="B33" s="12">
        <v>72</v>
      </c>
      <c r="C33" s="56" t="s">
        <v>38</v>
      </c>
      <c r="D33" s="56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9"/>
      <c r="B34" s="12">
        <v>73</v>
      </c>
      <c r="C34" s="56" t="s">
        <v>39</v>
      </c>
      <c r="D34" s="56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9"/>
      <c r="B35" s="12">
        <v>75</v>
      </c>
      <c r="C35" s="56" t="s">
        <v>33</v>
      </c>
      <c r="D35" s="56"/>
      <c r="E35" s="15">
        <f>RA!D39</f>
        <v>398072.22269999998</v>
      </c>
      <c r="F35" s="25">
        <f>RA!I39</f>
        <v>22090.163400000001</v>
      </c>
      <c r="G35" s="16">
        <f t="shared" si="0"/>
        <v>375982.05929999996</v>
      </c>
      <c r="H35" s="27">
        <f>RA!J39</f>
        <v>5.5492853156568698</v>
      </c>
      <c r="I35" s="20">
        <f>VLOOKUP(B35,RMS!B:D,3,FALSE)</f>
        <v>398072.22222222202</v>
      </c>
      <c r="J35" s="21">
        <f>VLOOKUP(B35,RMS!B:E,4,FALSE)</f>
        <v>375982.061965812</v>
      </c>
      <c r="K35" s="22">
        <f t="shared" si="1"/>
        <v>4.7777796862646937E-4</v>
      </c>
      <c r="L35" s="22">
        <f t="shared" si="2"/>
        <v>-2.6658120332285762E-3</v>
      </c>
    </row>
    <row r="36" spans="1:12">
      <c r="A36" s="59"/>
      <c r="B36" s="12">
        <v>76</v>
      </c>
      <c r="C36" s="56" t="s">
        <v>34</v>
      </c>
      <c r="D36" s="56"/>
      <c r="E36" s="15">
        <f>RA!D40</f>
        <v>640840.37639999995</v>
      </c>
      <c r="F36" s="25">
        <f>RA!I40</f>
        <v>43605.012499999997</v>
      </c>
      <c r="G36" s="16">
        <f t="shared" si="0"/>
        <v>597235.3639</v>
      </c>
      <c r="H36" s="27">
        <f>RA!J40</f>
        <v>6.80434849391927</v>
      </c>
      <c r="I36" s="20">
        <f>VLOOKUP(B36,RMS!B:D,3,FALSE)</f>
        <v>640840.36674529896</v>
      </c>
      <c r="J36" s="21">
        <f>VLOOKUP(B36,RMS!B:E,4,FALSE)</f>
        <v>597235.36649230798</v>
      </c>
      <c r="K36" s="22">
        <f t="shared" si="1"/>
        <v>9.6547009889036417E-3</v>
      </c>
      <c r="L36" s="22">
        <f t="shared" si="2"/>
        <v>-2.5923079811036587E-3</v>
      </c>
    </row>
    <row r="37" spans="1:12">
      <c r="A37" s="59"/>
      <c r="B37" s="12">
        <v>77</v>
      </c>
      <c r="C37" s="56" t="s">
        <v>40</v>
      </c>
      <c r="D37" s="56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RA!D43</f>
        <v>25596.565900000001</v>
      </c>
      <c r="F39" s="25">
        <f>RA!I43</f>
        <v>2198.9436999999998</v>
      </c>
      <c r="G39" s="16">
        <f t="shared" si="0"/>
        <v>23397.622200000002</v>
      </c>
      <c r="H39" s="27">
        <f>RA!J43</f>
        <v>8.5907762337759497</v>
      </c>
      <c r="I39" s="20">
        <f>VLOOKUP(B39,RMS!B:D,3,FALSE)</f>
        <v>25596.566069132401</v>
      </c>
      <c r="J39" s="21">
        <f>VLOOKUP(B39,RMS!B:E,4,FALSE)</f>
        <v>23397.622812192702</v>
      </c>
      <c r="K39" s="22">
        <f t="shared" si="1"/>
        <v>-1.6913239960558712E-4</v>
      </c>
      <c r="L39" s="22">
        <f t="shared" si="2"/>
        <v>-6.1219269991852343E-4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activeCell="E9" sqref="E9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35" t="s">
        <v>47</v>
      </c>
      <c r="W1" s="60"/>
    </row>
    <row r="2" spans="1:23" ht="12.75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35"/>
      <c r="W2" s="60"/>
    </row>
    <row r="3" spans="1:23" ht="23.25" thickBot="1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36" t="s">
        <v>48</v>
      </c>
      <c r="W3" s="60"/>
    </row>
    <row r="4" spans="1:23" ht="12.75" thickTop="1" thickBot="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W4" s="60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1" t="s">
        <v>4</v>
      </c>
      <c r="C6" s="6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3" t="s">
        <v>5</v>
      </c>
      <c r="B7" s="64"/>
      <c r="C7" s="65"/>
      <c r="D7" s="44">
        <v>20139852.611699998</v>
      </c>
      <c r="E7" s="44">
        <v>26655642</v>
      </c>
      <c r="F7" s="45">
        <v>75.555683902492405</v>
      </c>
      <c r="G7" s="44">
        <v>19352750.7267</v>
      </c>
      <c r="H7" s="45">
        <v>4.0671318311049003</v>
      </c>
      <c r="I7" s="44">
        <v>2313082.9013</v>
      </c>
      <c r="J7" s="45">
        <v>11.4851034210461</v>
      </c>
      <c r="K7" s="44">
        <v>1675953.1479</v>
      </c>
      <c r="L7" s="45">
        <v>8.6600255000844601</v>
      </c>
      <c r="M7" s="45">
        <v>0.38015964479576098</v>
      </c>
      <c r="N7" s="44">
        <v>20139852.611699998</v>
      </c>
      <c r="O7" s="44">
        <v>5836859057.8371</v>
      </c>
      <c r="P7" s="44">
        <v>1134263</v>
      </c>
      <c r="Q7" s="44">
        <v>1219524</v>
      </c>
      <c r="R7" s="45">
        <v>-6.9913343238837502</v>
      </c>
      <c r="S7" s="44">
        <v>17.755893132104301</v>
      </c>
      <c r="T7" s="44">
        <v>20.0637589573473</v>
      </c>
      <c r="U7" s="46">
        <v>-12.9977456389968</v>
      </c>
    </row>
    <row r="8" spans="1:23" ht="12" thickBot="1">
      <c r="A8" s="66">
        <v>41609</v>
      </c>
      <c r="B8" s="69" t="s">
        <v>6</v>
      </c>
      <c r="C8" s="70"/>
      <c r="D8" s="47">
        <v>749640.22699999996</v>
      </c>
      <c r="E8" s="47">
        <v>825372</v>
      </c>
      <c r="F8" s="48">
        <v>90.824528455048195</v>
      </c>
      <c r="G8" s="47">
        <v>531568.43700000003</v>
      </c>
      <c r="H8" s="48">
        <v>41.0242171696135</v>
      </c>
      <c r="I8" s="47">
        <v>143605.1073</v>
      </c>
      <c r="J8" s="48">
        <v>19.156536979705098</v>
      </c>
      <c r="K8" s="47">
        <v>112588.0828</v>
      </c>
      <c r="L8" s="48">
        <v>21.1803551458794</v>
      </c>
      <c r="M8" s="48">
        <v>0.27549118635493802</v>
      </c>
      <c r="N8" s="47">
        <v>749640.22699999996</v>
      </c>
      <c r="O8" s="47">
        <v>205004292.91569999</v>
      </c>
      <c r="P8" s="47">
        <v>31842</v>
      </c>
      <c r="Q8" s="47">
        <v>37725</v>
      </c>
      <c r="R8" s="48">
        <v>-15.5944333996024</v>
      </c>
      <c r="S8" s="47">
        <v>23.542498178506399</v>
      </c>
      <c r="T8" s="47">
        <v>25.9834692935719</v>
      </c>
      <c r="U8" s="49">
        <v>-10.368360641072799</v>
      </c>
    </row>
    <row r="9" spans="1:23" ht="12" thickBot="1">
      <c r="A9" s="67"/>
      <c r="B9" s="69" t="s">
        <v>7</v>
      </c>
      <c r="C9" s="70"/>
      <c r="D9" s="47">
        <v>135068.15640000001</v>
      </c>
      <c r="E9" s="47">
        <v>176013</v>
      </c>
      <c r="F9" s="48">
        <v>76.737602563446998</v>
      </c>
      <c r="G9" s="47">
        <v>92359.974000000002</v>
      </c>
      <c r="H9" s="48">
        <v>46.241007387031097</v>
      </c>
      <c r="I9" s="47">
        <v>30584.520100000002</v>
      </c>
      <c r="J9" s="48">
        <v>22.6437680909962</v>
      </c>
      <c r="K9" s="47">
        <v>20227.1387</v>
      </c>
      <c r="L9" s="48">
        <v>21.9003295735012</v>
      </c>
      <c r="M9" s="48">
        <v>0.51205370930689298</v>
      </c>
      <c r="N9" s="47">
        <v>135068.15640000001</v>
      </c>
      <c r="O9" s="47">
        <v>37943487.4586</v>
      </c>
      <c r="P9" s="47">
        <v>8298</v>
      </c>
      <c r="Q9" s="47">
        <v>10077</v>
      </c>
      <c r="R9" s="48">
        <v>-17.654063709437299</v>
      </c>
      <c r="S9" s="47">
        <v>16.2771940708604</v>
      </c>
      <c r="T9" s="47">
        <v>16.659351076709299</v>
      </c>
      <c r="U9" s="49">
        <v>-2.3478064105227601</v>
      </c>
    </row>
    <row r="10" spans="1:23" ht="12" thickBot="1">
      <c r="A10" s="67"/>
      <c r="B10" s="69" t="s">
        <v>8</v>
      </c>
      <c r="C10" s="70"/>
      <c r="D10" s="47">
        <v>177668.68410000001</v>
      </c>
      <c r="E10" s="47">
        <v>193945</v>
      </c>
      <c r="F10" s="48">
        <v>91.607767202041799</v>
      </c>
      <c r="G10" s="47">
        <v>103349.2179</v>
      </c>
      <c r="H10" s="48">
        <v>71.911009788106</v>
      </c>
      <c r="I10" s="47">
        <v>44925.632400000002</v>
      </c>
      <c r="J10" s="48">
        <v>25.286185141504099</v>
      </c>
      <c r="K10" s="47">
        <v>26637.547600000002</v>
      </c>
      <c r="L10" s="48">
        <v>25.774309802493399</v>
      </c>
      <c r="M10" s="48">
        <v>0.68655287170655299</v>
      </c>
      <c r="N10" s="47">
        <v>177668.68410000001</v>
      </c>
      <c r="O10" s="47">
        <v>51523788.151299998</v>
      </c>
      <c r="P10" s="47">
        <v>108375</v>
      </c>
      <c r="Q10" s="47">
        <v>111071</v>
      </c>
      <c r="R10" s="48">
        <v>-2.4272762467250599</v>
      </c>
      <c r="S10" s="47">
        <v>1.6393880885813199</v>
      </c>
      <c r="T10" s="47">
        <v>2.0585677818692498</v>
      </c>
      <c r="U10" s="49">
        <v>-25.569277720609001</v>
      </c>
    </row>
    <row r="11" spans="1:23" ht="12" thickBot="1">
      <c r="A11" s="67"/>
      <c r="B11" s="69" t="s">
        <v>9</v>
      </c>
      <c r="C11" s="70"/>
      <c r="D11" s="47">
        <v>84420.983699999997</v>
      </c>
      <c r="E11" s="47">
        <v>113930</v>
      </c>
      <c r="F11" s="48">
        <v>74.098993855876401</v>
      </c>
      <c r="G11" s="47">
        <v>82737.473599999998</v>
      </c>
      <c r="H11" s="48">
        <v>2.0347613079643398</v>
      </c>
      <c r="I11" s="47">
        <v>16576.160100000001</v>
      </c>
      <c r="J11" s="48">
        <v>19.635118395333301</v>
      </c>
      <c r="K11" s="47">
        <v>17930.531800000001</v>
      </c>
      <c r="L11" s="48">
        <v>21.6715969437094</v>
      </c>
      <c r="M11" s="48">
        <v>-7.5534385433008E-2</v>
      </c>
      <c r="N11" s="47">
        <v>84420.983699999997</v>
      </c>
      <c r="O11" s="47">
        <v>18653986.924199998</v>
      </c>
      <c r="P11" s="47">
        <v>4011</v>
      </c>
      <c r="Q11" s="47">
        <v>4940</v>
      </c>
      <c r="R11" s="48">
        <v>-18.8056680161943</v>
      </c>
      <c r="S11" s="47">
        <v>21.0473656694091</v>
      </c>
      <c r="T11" s="47">
        <v>20.665241842105299</v>
      </c>
      <c r="U11" s="49">
        <v>1.8155423025659401</v>
      </c>
    </row>
    <row r="12" spans="1:23" ht="12" thickBot="1">
      <c r="A12" s="67"/>
      <c r="B12" s="69" t="s">
        <v>10</v>
      </c>
      <c r="C12" s="70"/>
      <c r="D12" s="47">
        <v>357686.81679999997</v>
      </c>
      <c r="E12" s="47">
        <v>427204</v>
      </c>
      <c r="F12" s="48">
        <v>83.727403488731397</v>
      </c>
      <c r="G12" s="47">
        <v>326939.53149999998</v>
      </c>
      <c r="H12" s="48">
        <v>9.4045786261855095</v>
      </c>
      <c r="I12" s="47">
        <v>-21566.161400000001</v>
      </c>
      <c r="J12" s="48">
        <v>-6.0293419793714902</v>
      </c>
      <c r="K12" s="47">
        <v>35618.620300000002</v>
      </c>
      <c r="L12" s="48">
        <v>10.894559044781699</v>
      </c>
      <c r="M12" s="48">
        <v>-1.60547436195893</v>
      </c>
      <c r="N12" s="47">
        <v>357686.81679999997</v>
      </c>
      <c r="O12" s="47">
        <v>72348518.471399993</v>
      </c>
      <c r="P12" s="47">
        <v>2947</v>
      </c>
      <c r="Q12" s="47">
        <v>5387</v>
      </c>
      <c r="R12" s="48">
        <v>-45.294226842398402</v>
      </c>
      <c r="S12" s="47">
        <v>121.373198778419</v>
      </c>
      <c r="T12" s="47">
        <v>127.820568591053</v>
      </c>
      <c r="U12" s="49">
        <v>-5.3120210042451399</v>
      </c>
    </row>
    <row r="13" spans="1:23" ht="12" thickBot="1">
      <c r="A13" s="67"/>
      <c r="B13" s="69" t="s">
        <v>11</v>
      </c>
      <c r="C13" s="70"/>
      <c r="D13" s="47">
        <v>619068.25170000002</v>
      </c>
      <c r="E13" s="47">
        <v>763289</v>
      </c>
      <c r="F13" s="48">
        <v>81.105354813183496</v>
      </c>
      <c r="G13" s="47">
        <v>456190.92460000003</v>
      </c>
      <c r="H13" s="48">
        <v>35.703763121288503</v>
      </c>
      <c r="I13" s="47">
        <v>108067.90150000001</v>
      </c>
      <c r="J13" s="48">
        <v>17.456540729271602</v>
      </c>
      <c r="K13" s="47">
        <v>103094.0729</v>
      </c>
      <c r="L13" s="48">
        <v>22.598887294918399</v>
      </c>
      <c r="M13" s="48">
        <v>4.8245534006833998E-2</v>
      </c>
      <c r="N13" s="47">
        <v>619068.25170000002</v>
      </c>
      <c r="O13" s="47">
        <v>110298431.65800001</v>
      </c>
      <c r="P13" s="47">
        <v>13990</v>
      </c>
      <c r="Q13" s="47">
        <v>16765</v>
      </c>
      <c r="R13" s="48">
        <v>-16.552341186996699</v>
      </c>
      <c r="S13" s="47">
        <v>44.250768527519703</v>
      </c>
      <c r="T13" s="47">
        <v>43.170084998508798</v>
      </c>
      <c r="U13" s="49">
        <v>2.4421802490024</v>
      </c>
    </row>
    <row r="14" spans="1:23" ht="12" thickBot="1">
      <c r="A14" s="67"/>
      <c r="B14" s="69" t="s">
        <v>12</v>
      </c>
      <c r="C14" s="70"/>
      <c r="D14" s="47">
        <v>264004.5</v>
      </c>
      <c r="E14" s="47">
        <v>308915</v>
      </c>
      <c r="F14" s="48">
        <v>85.461858440024002</v>
      </c>
      <c r="G14" s="47">
        <v>173770.37700000001</v>
      </c>
      <c r="H14" s="48">
        <v>51.9272182968217</v>
      </c>
      <c r="I14" s="47">
        <v>50575.3557</v>
      </c>
      <c r="J14" s="48">
        <v>19.157005164684701</v>
      </c>
      <c r="K14" s="47">
        <v>28673.037700000001</v>
      </c>
      <c r="L14" s="48">
        <v>16.500532596531102</v>
      </c>
      <c r="M14" s="48">
        <v>0.76386458348638797</v>
      </c>
      <c r="N14" s="47">
        <v>264004.5</v>
      </c>
      <c r="O14" s="47">
        <v>56953692.145099998</v>
      </c>
      <c r="P14" s="47">
        <v>3771</v>
      </c>
      <c r="Q14" s="47">
        <v>4475</v>
      </c>
      <c r="R14" s="48">
        <v>-15.731843575418999</v>
      </c>
      <c r="S14" s="47">
        <v>70.009148766905298</v>
      </c>
      <c r="T14" s="47">
        <v>73.196411709497198</v>
      </c>
      <c r="U14" s="49">
        <v>-4.5526377605359203</v>
      </c>
    </row>
    <row r="15" spans="1:23" ht="12" thickBot="1">
      <c r="A15" s="67"/>
      <c r="B15" s="69" t="s">
        <v>13</v>
      </c>
      <c r="C15" s="70"/>
      <c r="D15" s="47">
        <v>184482.15719999999</v>
      </c>
      <c r="E15" s="47">
        <v>211766</v>
      </c>
      <c r="F15" s="48">
        <v>87.116041857522006</v>
      </c>
      <c r="G15" s="47">
        <v>112829.868</v>
      </c>
      <c r="H15" s="48">
        <v>63.504717740164303</v>
      </c>
      <c r="I15" s="47">
        <v>25698.7114</v>
      </c>
      <c r="J15" s="48">
        <v>13.930188040971199</v>
      </c>
      <c r="K15" s="47">
        <v>13204.740400000001</v>
      </c>
      <c r="L15" s="48">
        <v>11.7032312756051</v>
      </c>
      <c r="M15" s="48">
        <v>0.94617316369203297</v>
      </c>
      <c r="N15" s="47">
        <v>184482.15719999999</v>
      </c>
      <c r="O15" s="47">
        <v>36175425.619499996</v>
      </c>
      <c r="P15" s="47">
        <v>6895</v>
      </c>
      <c r="Q15" s="47">
        <v>8724</v>
      </c>
      <c r="R15" s="48">
        <v>-20.965153599266401</v>
      </c>
      <c r="S15" s="47">
        <v>26.755932878897799</v>
      </c>
      <c r="T15" s="47">
        <v>27.569490428702402</v>
      </c>
      <c r="U15" s="49">
        <v>-3.04066224671362</v>
      </c>
    </row>
    <row r="16" spans="1:23" ht="12" thickBot="1">
      <c r="A16" s="67"/>
      <c r="B16" s="69" t="s">
        <v>14</v>
      </c>
      <c r="C16" s="70"/>
      <c r="D16" s="47">
        <v>851753.223</v>
      </c>
      <c r="E16" s="47">
        <v>917570</v>
      </c>
      <c r="F16" s="48">
        <v>92.827056573340499</v>
      </c>
      <c r="G16" s="47">
        <v>642381.89969999995</v>
      </c>
      <c r="H16" s="48">
        <v>32.592967422926897</v>
      </c>
      <c r="I16" s="47">
        <v>66902.466</v>
      </c>
      <c r="J16" s="48">
        <v>7.8546771756682903</v>
      </c>
      <c r="K16" s="47">
        <v>-18895.787400000001</v>
      </c>
      <c r="L16" s="48">
        <v>-2.9415192751888801</v>
      </c>
      <c r="M16" s="48">
        <v>-4.5406021767581901</v>
      </c>
      <c r="N16" s="47">
        <v>851753.223</v>
      </c>
      <c r="O16" s="47">
        <v>286796965.37660003</v>
      </c>
      <c r="P16" s="47">
        <v>55326</v>
      </c>
      <c r="Q16" s="47">
        <v>61469</v>
      </c>
      <c r="R16" s="48">
        <v>-9.9936553384632898</v>
      </c>
      <c r="S16" s="47">
        <v>15.395170859993501</v>
      </c>
      <c r="T16" s="47">
        <v>16.751244101905002</v>
      </c>
      <c r="U16" s="49">
        <v>-8.80843255488303</v>
      </c>
    </row>
    <row r="17" spans="1:21" ht="12" thickBot="1">
      <c r="A17" s="67"/>
      <c r="B17" s="69" t="s">
        <v>15</v>
      </c>
      <c r="C17" s="70"/>
      <c r="D17" s="47">
        <v>538238.41610000003</v>
      </c>
      <c r="E17" s="47">
        <v>426934</v>
      </c>
      <c r="F17" s="48">
        <v>126.070637639541</v>
      </c>
      <c r="G17" s="47">
        <v>528512.20270000002</v>
      </c>
      <c r="H17" s="48">
        <v>1.8403006307729399</v>
      </c>
      <c r="I17" s="47">
        <v>70074.228499999997</v>
      </c>
      <c r="J17" s="48">
        <v>13.0191800517971</v>
      </c>
      <c r="K17" s="47">
        <v>57988.896200000003</v>
      </c>
      <c r="L17" s="48">
        <v>10.972101666480601</v>
      </c>
      <c r="M17" s="48">
        <v>0.20840769685145299</v>
      </c>
      <c r="N17" s="47">
        <v>538238.41610000003</v>
      </c>
      <c r="O17" s="47">
        <v>265821245.4874</v>
      </c>
      <c r="P17" s="47">
        <v>11161</v>
      </c>
      <c r="Q17" s="47">
        <v>11949</v>
      </c>
      <c r="R17" s="48">
        <v>-6.5946941166624802</v>
      </c>
      <c r="S17" s="47">
        <v>48.224927524415399</v>
      </c>
      <c r="T17" s="47">
        <v>65.691841308896102</v>
      </c>
      <c r="U17" s="49">
        <v>-36.219678662321698</v>
      </c>
    </row>
    <row r="18" spans="1:21" ht="12" thickBot="1">
      <c r="A18" s="67"/>
      <c r="B18" s="69" t="s">
        <v>16</v>
      </c>
      <c r="C18" s="70"/>
      <c r="D18" s="47">
        <v>2122603.7642999999</v>
      </c>
      <c r="E18" s="47">
        <v>2639721</v>
      </c>
      <c r="F18" s="48">
        <v>80.410155630083594</v>
      </c>
      <c r="G18" s="47">
        <v>1596410.6621999999</v>
      </c>
      <c r="H18" s="48">
        <v>32.961011509084898</v>
      </c>
      <c r="I18" s="47">
        <v>317176.45600000001</v>
      </c>
      <c r="J18" s="48">
        <v>14.942800975602699</v>
      </c>
      <c r="K18" s="47">
        <v>265301.43609999999</v>
      </c>
      <c r="L18" s="48">
        <v>16.618620908882601</v>
      </c>
      <c r="M18" s="48">
        <v>0.19553237503187401</v>
      </c>
      <c r="N18" s="47">
        <v>2122603.7642999999</v>
      </c>
      <c r="O18" s="47">
        <v>665988177.58899999</v>
      </c>
      <c r="P18" s="47">
        <v>113721</v>
      </c>
      <c r="Q18" s="47">
        <v>121784</v>
      </c>
      <c r="R18" s="48">
        <v>-6.6207383564343401</v>
      </c>
      <c r="S18" s="47">
        <v>18.665011425330398</v>
      </c>
      <c r="T18" s="47">
        <v>20.550447238553499</v>
      </c>
      <c r="U18" s="49">
        <v>-10.1014447313134</v>
      </c>
    </row>
    <row r="19" spans="1:21" ht="12" thickBot="1">
      <c r="A19" s="67"/>
      <c r="B19" s="69" t="s">
        <v>17</v>
      </c>
      <c r="C19" s="70"/>
      <c r="D19" s="47">
        <v>870682.16310000001</v>
      </c>
      <c r="E19" s="47">
        <v>972776</v>
      </c>
      <c r="F19" s="48">
        <v>89.504897643445204</v>
      </c>
      <c r="G19" s="47">
        <v>909410.66500000004</v>
      </c>
      <c r="H19" s="48">
        <v>-4.2586373121102596</v>
      </c>
      <c r="I19" s="47">
        <v>62469.964800000002</v>
      </c>
      <c r="J19" s="48">
        <v>7.1748299721198201</v>
      </c>
      <c r="K19" s="47">
        <v>76145.096099999995</v>
      </c>
      <c r="L19" s="48">
        <v>8.3730155176924406</v>
      </c>
      <c r="M19" s="48">
        <v>-0.17959306640102801</v>
      </c>
      <c r="N19" s="47">
        <v>870682.16310000001</v>
      </c>
      <c r="O19" s="47">
        <v>232040557.74900001</v>
      </c>
      <c r="P19" s="47">
        <v>23159</v>
      </c>
      <c r="Q19" s="47">
        <v>25773</v>
      </c>
      <c r="R19" s="48">
        <v>-10.1423970822178</v>
      </c>
      <c r="S19" s="47">
        <v>37.595844514011802</v>
      </c>
      <c r="T19" s="47">
        <v>46.083136743879301</v>
      </c>
      <c r="U19" s="49">
        <v>-22.575080676015201</v>
      </c>
    </row>
    <row r="20" spans="1:21" ht="12" thickBot="1">
      <c r="A20" s="67"/>
      <c r="B20" s="69" t="s">
        <v>18</v>
      </c>
      <c r="C20" s="70"/>
      <c r="D20" s="47">
        <v>1270202.3469</v>
      </c>
      <c r="E20" s="47">
        <v>1659867</v>
      </c>
      <c r="F20" s="48">
        <v>76.524344836062198</v>
      </c>
      <c r="G20" s="47">
        <v>1757736.5260000001</v>
      </c>
      <c r="H20" s="48">
        <v>-27.736476536074399</v>
      </c>
      <c r="I20" s="47">
        <v>69031.559800000003</v>
      </c>
      <c r="J20" s="48">
        <v>5.4346899900220897</v>
      </c>
      <c r="K20" s="47">
        <v>52317.216800000002</v>
      </c>
      <c r="L20" s="48">
        <v>2.9763969756636901</v>
      </c>
      <c r="M20" s="48">
        <v>0.31948073736215998</v>
      </c>
      <c r="N20" s="47">
        <v>1270202.3469</v>
      </c>
      <c r="O20" s="47">
        <v>355140119.25029999</v>
      </c>
      <c r="P20" s="47">
        <v>45182</v>
      </c>
      <c r="Q20" s="47">
        <v>51336</v>
      </c>
      <c r="R20" s="48">
        <v>-11.9876889512233</v>
      </c>
      <c r="S20" s="47">
        <v>28.1130172834315</v>
      </c>
      <c r="T20" s="47">
        <v>31.920172798815599</v>
      </c>
      <c r="U20" s="49">
        <v>-13.5423226792094</v>
      </c>
    </row>
    <row r="21" spans="1:21" ht="12" thickBot="1">
      <c r="A21" s="67"/>
      <c r="B21" s="69" t="s">
        <v>19</v>
      </c>
      <c r="C21" s="70"/>
      <c r="D21" s="47">
        <v>425311.79100000003</v>
      </c>
      <c r="E21" s="47">
        <v>559550</v>
      </c>
      <c r="F21" s="48">
        <v>76.009613260655897</v>
      </c>
      <c r="G21" s="47">
        <v>372085.99729999999</v>
      </c>
      <c r="H21" s="48">
        <v>14.3047021619268</v>
      </c>
      <c r="I21" s="47">
        <v>56073.260300000002</v>
      </c>
      <c r="J21" s="48">
        <v>13.1840361557246</v>
      </c>
      <c r="K21" s="47">
        <v>41862.028100000003</v>
      </c>
      <c r="L21" s="48">
        <v>11.2506324892006</v>
      </c>
      <c r="M21" s="48">
        <v>0.33947787159408999</v>
      </c>
      <c r="N21" s="47">
        <v>425311.79100000003</v>
      </c>
      <c r="O21" s="47">
        <v>132333052.1881</v>
      </c>
      <c r="P21" s="47">
        <v>40055</v>
      </c>
      <c r="Q21" s="47">
        <v>43575</v>
      </c>
      <c r="R21" s="48">
        <v>-8.0780263912793995</v>
      </c>
      <c r="S21" s="47">
        <v>10.6181947572088</v>
      </c>
      <c r="T21" s="47">
        <v>11.0938570258176</v>
      </c>
      <c r="U21" s="49">
        <v>-4.4796905640272398</v>
      </c>
    </row>
    <row r="22" spans="1:21" ht="12" thickBot="1">
      <c r="A22" s="67"/>
      <c r="B22" s="69" t="s">
        <v>20</v>
      </c>
      <c r="C22" s="70"/>
      <c r="D22" s="47">
        <v>1253725.0834999999</v>
      </c>
      <c r="E22" s="47">
        <v>1595003</v>
      </c>
      <c r="F22" s="48">
        <v>78.603305667763607</v>
      </c>
      <c r="G22" s="47">
        <v>775400.50639999995</v>
      </c>
      <c r="H22" s="48">
        <v>61.687421294157701</v>
      </c>
      <c r="I22" s="47">
        <v>163260.70569999999</v>
      </c>
      <c r="J22" s="48">
        <v>13.022049877492099</v>
      </c>
      <c r="K22" s="47">
        <v>109241.0638</v>
      </c>
      <c r="L22" s="48">
        <v>14.0883405283265</v>
      </c>
      <c r="M22" s="48">
        <v>0.49449941277485099</v>
      </c>
      <c r="N22" s="47">
        <v>1253725.0834999999</v>
      </c>
      <c r="O22" s="47">
        <v>377304252.95819998</v>
      </c>
      <c r="P22" s="47">
        <v>80667</v>
      </c>
      <c r="Q22" s="47">
        <v>87797</v>
      </c>
      <c r="R22" s="48">
        <v>-8.1210064125197903</v>
      </c>
      <c r="S22" s="47">
        <v>15.541982266602201</v>
      </c>
      <c r="T22" s="47">
        <v>16.026587809378501</v>
      </c>
      <c r="U22" s="49">
        <v>-3.1180420519305598</v>
      </c>
    </row>
    <row r="23" spans="1:21" ht="12" thickBot="1">
      <c r="A23" s="67"/>
      <c r="B23" s="69" t="s">
        <v>21</v>
      </c>
      <c r="C23" s="70"/>
      <c r="D23" s="47">
        <v>3235922.7275999999</v>
      </c>
      <c r="E23" s="47">
        <v>3223370</v>
      </c>
      <c r="F23" s="48">
        <v>100.38942869109</v>
      </c>
      <c r="G23" s="47">
        <v>3130768.7618999998</v>
      </c>
      <c r="H23" s="48">
        <v>3.3587266801583802</v>
      </c>
      <c r="I23" s="47">
        <v>330019.26730000001</v>
      </c>
      <c r="J23" s="48">
        <v>10.1986139682874</v>
      </c>
      <c r="K23" s="47">
        <v>-28970.0448</v>
      </c>
      <c r="L23" s="48">
        <v>-0.92533326486938206</v>
      </c>
      <c r="M23" s="48">
        <v>-12.3917416965817</v>
      </c>
      <c r="N23" s="47">
        <v>3235922.7275999999</v>
      </c>
      <c r="O23" s="47">
        <v>849286447.73080003</v>
      </c>
      <c r="P23" s="47">
        <v>113497</v>
      </c>
      <c r="Q23" s="47">
        <v>119225</v>
      </c>
      <c r="R23" s="48">
        <v>-4.8043615013629601</v>
      </c>
      <c r="S23" s="47">
        <v>28.5110859987489</v>
      </c>
      <c r="T23" s="47">
        <v>32.135461678339297</v>
      </c>
      <c r="U23" s="49">
        <v>-12.712162839919401</v>
      </c>
    </row>
    <row r="24" spans="1:21" ht="12" thickBot="1">
      <c r="A24" s="67"/>
      <c r="B24" s="69" t="s">
        <v>22</v>
      </c>
      <c r="C24" s="70"/>
      <c r="D24" s="47">
        <v>351546.83630000002</v>
      </c>
      <c r="E24" s="47">
        <v>431543</v>
      </c>
      <c r="F24" s="48">
        <v>81.462759516432897</v>
      </c>
      <c r="G24" s="47">
        <v>331176.55359999998</v>
      </c>
      <c r="H24" s="48">
        <v>6.1508831101019199</v>
      </c>
      <c r="I24" s="47">
        <v>55204.523300000001</v>
      </c>
      <c r="J24" s="48">
        <v>15.7033196148265</v>
      </c>
      <c r="K24" s="47">
        <v>49766.020700000001</v>
      </c>
      <c r="L24" s="48">
        <v>15.027036231589101</v>
      </c>
      <c r="M24" s="48">
        <v>0.10928144391500499</v>
      </c>
      <c r="N24" s="47">
        <v>351546.83630000002</v>
      </c>
      <c r="O24" s="47">
        <v>102818505.14040001</v>
      </c>
      <c r="P24" s="47">
        <v>38400</v>
      </c>
      <c r="Q24" s="47">
        <v>40146</v>
      </c>
      <c r="R24" s="48">
        <v>-4.3491256912270204</v>
      </c>
      <c r="S24" s="47">
        <v>9.1548655286458303</v>
      </c>
      <c r="T24" s="47">
        <v>9.7493966073830496</v>
      </c>
      <c r="U24" s="49">
        <v>-6.4941541399697797</v>
      </c>
    </row>
    <row r="25" spans="1:21" ht="12" thickBot="1">
      <c r="A25" s="67"/>
      <c r="B25" s="69" t="s">
        <v>23</v>
      </c>
      <c r="C25" s="70"/>
      <c r="D25" s="47">
        <v>412810.95039999997</v>
      </c>
      <c r="E25" s="47">
        <v>421025</v>
      </c>
      <c r="F25" s="48">
        <v>98.049035187934194</v>
      </c>
      <c r="G25" s="47">
        <v>380888.9228</v>
      </c>
      <c r="H25" s="48">
        <v>8.3809283203444096</v>
      </c>
      <c r="I25" s="47">
        <v>33221.878900000003</v>
      </c>
      <c r="J25" s="48">
        <v>8.0477222970488302</v>
      </c>
      <c r="K25" s="47">
        <v>38772.8992</v>
      </c>
      <c r="L25" s="48">
        <v>10.179581730802701</v>
      </c>
      <c r="M25" s="48">
        <v>-0.14316753233660701</v>
      </c>
      <c r="N25" s="47">
        <v>412810.95039999997</v>
      </c>
      <c r="O25" s="47">
        <v>87744406.112399995</v>
      </c>
      <c r="P25" s="47">
        <v>23469</v>
      </c>
      <c r="Q25" s="47">
        <v>26730</v>
      </c>
      <c r="R25" s="48">
        <v>-12.1997755331089</v>
      </c>
      <c r="S25" s="47">
        <v>17.589626758703002</v>
      </c>
      <c r="T25" s="47">
        <v>18.074597164234898</v>
      </c>
      <c r="U25" s="49">
        <v>-2.7571386942137299</v>
      </c>
    </row>
    <row r="26" spans="1:21" ht="12" thickBot="1">
      <c r="A26" s="67"/>
      <c r="B26" s="69" t="s">
        <v>24</v>
      </c>
      <c r="C26" s="70"/>
      <c r="D26" s="47">
        <v>567646.74219999998</v>
      </c>
      <c r="E26" s="47">
        <v>658332</v>
      </c>
      <c r="F26" s="48">
        <v>86.224996232903806</v>
      </c>
      <c r="G26" s="47">
        <v>883938.04779999994</v>
      </c>
      <c r="H26" s="48">
        <v>-35.782067124184302</v>
      </c>
      <c r="I26" s="47">
        <v>124917.6323</v>
      </c>
      <c r="J26" s="48">
        <v>22.0062272912662</v>
      </c>
      <c r="K26" s="47">
        <v>107473.156</v>
      </c>
      <c r="L26" s="48">
        <v>12.1584489170351</v>
      </c>
      <c r="M26" s="48">
        <v>0.16231473001499999</v>
      </c>
      <c r="N26" s="47">
        <v>567646.74219999998</v>
      </c>
      <c r="O26" s="47">
        <v>184167760.99970001</v>
      </c>
      <c r="P26" s="47">
        <v>48454</v>
      </c>
      <c r="Q26" s="47">
        <v>52375</v>
      </c>
      <c r="R26" s="48">
        <v>-7.4863961813842499</v>
      </c>
      <c r="S26" s="47">
        <v>11.715167833409</v>
      </c>
      <c r="T26" s="47">
        <v>14.2083452372315</v>
      </c>
      <c r="U26" s="49">
        <v>-21.281619173329499</v>
      </c>
    </row>
    <row r="27" spans="1:21" ht="12" thickBot="1">
      <c r="A27" s="67"/>
      <c r="B27" s="69" t="s">
        <v>25</v>
      </c>
      <c r="C27" s="70"/>
      <c r="D27" s="47">
        <v>322646.37959999999</v>
      </c>
      <c r="E27" s="47">
        <v>414651</v>
      </c>
      <c r="F27" s="48">
        <v>77.811552269257803</v>
      </c>
      <c r="G27" s="47">
        <v>280855.93180000002</v>
      </c>
      <c r="H27" s="48">
        <v>14.8796742629454</v>
      </c>
      <c r="I27" s="47">
        <v>96488.266699999993</v>
      </c>
      <c r="J27" s="48">
        <v>29.9052686782418</v>
      </c>
      <c r="K27" s="47">
        <v>81559.553599999999</v>
      </c>
      <c r="L27" s="48">
        <v>29.039640742955498</v>
      </c>
      <c r="M27" s="48">
        <v>0.183040642586352</v>
      </c>
      <c r="N27" s="47">
        <v>322646.37959999999</v>
      </c>
      <c r="O27" s="47">
        <v>86610922.989099994</v>
      </c>
      <c r="P27" s="47">
        <v>46823</v>
      </c>
      <c r="Q27" s="47">
        <v>47859</v>
      </c>
      <c r="R27" s="48">
        <v>-2.1646921164253401</v>
      </c>
      <c r="S27" s="47">
        <v>6.8907669222390702</v>
      </c>
      <c r="T27" s="47">
        <v>7.0664908355795202</v>
      </c>
      <c r="U27" s="49">
        <v>-2.5501357878368802</v>
      </c>
    </row>
    <row r="28" spans="1:21" ht="12" thickBot="1">
      <c r="A28" s="67"/>
      <c r="B28" s="69" t="s">
        <v>26</v>
      </c>
      <c r="C28" s="70"/>
      <c r="D28" s="47">
        <v>1312025.9016</v>
      </c>
      <c r="E28" s="47">
        <v>1357320</v>
      </c>
      <c r="F28" s="48">
        <v>96.662975687384005</v>
      </c>
      <c r="G28" s="47">
        <v>1257417.0625</v>
      </c>
      <c r="H28" s="48">
        <v>4.3429376559776003</v>
      </c>
      <c r="I28" s="47">
        <v>46565.969599999997</v>
      </c>
      <c r="J28" s="48">
        <v>3.5491654199214602</v>
      </c>
      <c r="K28" s="47">
        <v>57768.820699999997</v>
      </c>
      <c r="L28" s="48">
        <v>4.5942450140722499</v>
      </c>
      <c r="M28" s="48">
        <v>-0.19392556337920899</v>
      </c>
      <c r="N28" s="47">
        <v>1312025.9016</v>
      </c>
      <c r="O28" s="47">
        <v>304823548.99839997</v>
      </c>
      <c r="P28" s="47">
        <v>53482</v>
      </c>
      <c r="Q28" s="47">
        <v>57642</v>
      </c>
      <c r="R28" s="48">
        <v>-7.2169598556608001</v>
      </c>
      <c r="S28" s="47">
        <v>24.532102419505598</v>
      </c>
      <c r="T28" s="47">
        <v>25.487043641789001</v>
      </c>
      <c r="U28" s="49">
        <v>-3.8926187652146198</v>
      </c>
    </row>
    <row r="29" spans="1:21" ht="12" thickBot="1">
      <c r="A29" s="67"/>
      <c r="B29" s="69" t="s">
        <v>27</v>
      </c>
      <c r="C29" s="70"/>
      <c r="D29" s="47">
        <v>598938.15789999999</v>
      </c>
      <c r="E29" s="47">
        <v>791507</v>
      </c>
      <c r="F29" s="48">
        <v>75.670607827852393</v>
      </c>
      <c r="G29" s="47">
        <v>573398.14760000003</v>
      </c>
      <c r="H29" s="48">
        <v>4.4541494259964898</v>
      </c>
      <c r="I29" s="47">
        <v>97926.379100000006</v>
      </c>
      <c r="J29" s="48">
        <v>16.349998377687299</v>
      </c>
      <c r="K29" s="47">
        <v>95892.416800000006</v>
      </c>
      <c r="L29" s="48">
        <v>16.723530970820999</v>
      </c>
      <c r="M29" s="48">
        <v>2.1210877438225001E-2</v>
      </c>
      <c r="N29" s="47">
        <v>598938.15789999999</v>
      </c>
      <c r="O29" s="47">
        <v>210433829.8292</v>
      </c>
      <c r="P29" s="47">
        <v>95422</v>
      </c>
      <c r="Q29" s="47">
        <v>101091</v>
      </c>
      <c r="R29" s="48">
        <v>-5.6078186980047597</v>
      </c>
      <c r="S29" s="47">
        <v>6.2767302917566203</v>
      </c>
      <c r="T29" s="47">
        <v>6.3724081481041797</v>
      </c>
      <c r="U29" s="49">
        <v>-1.52432639129359</v>
      </c>
    </row>
    <row r="30" spans="1:21" ht="12" thickBot="1">
      <c r="A30" s="67"/>
      <c r="B30" s="69" t="s">
        <v>28</v>
      </c>
      <c r="C30" s="70"/>
      <c r="D30" s="47">
        <v>930379.63029999996</v>
      </c>
      <c r="E30" s="47">
        <v>1566255</v>
      </c>
      <c r="F30" s="48">
        <v>59.4015425521387</v>
      </c>
      <c r="G30" s="47">
        <v>798880.81759999995</v>
      </c>
      <c r="H30" s="48">
        <v>16.460379296006799</v>
      </c>
      <c r="I30" s="47">
        <v>133900.68369999999</v>
      </c>
      <c r="J30" s="48">
        <v>14.392048077925301</v>
      </c>
      <c r="K30" s="47">
        <v>127991.6263</v>
      </c>
      <c r="L30" s="48">
        <v>16.0213668272212</v>
      </c>
      <c r="M30" s="48">
        <v>4.6167531195749997E-2</v>
      </c>
      <c r="N30" s="47">
        <v>930379.63029999996</v>
      </c>
      <c r="O30" s="47">
        <v>377589465.01310003</v>
      </c>
      <c r="P30" s="47">
        <v>74418</v>
      </c>
      <c r="Q30" s="47">
        <v>78728</v>
      </c>
      <c r="R30" s="48">
        <v>-5.4745452697896599</v>
      </c>
      <c r="S30" s="47">
        <v>12.502077861538901</v>
      </c>
      <c r="T30" s="47">
        <v>12.705727620414599</v>
      </c>
      <c r="U30" s="49">
        <v>-1.6289272961754799</v>
      </c>
    </row>
    <row r="31" spans="1:21" ht="12" thickBot="1">
      <c r="A31" s="67"/>
      <c r="B31" s="69" t="s">
        <v>29</v>
      </c>
      <c r="C31" s="70"/>
      <c r="D31" s="47">
        <v>980415.91599999997</v>
      </c>
      <c r="E31" s="47">
        <v>1581274</v>
      </c>
      <c r="F31" s="48">
        <v>62.0016465204639</v>
      </c>
      <c r="G31" s="47">
        <v>1227519.0415000001</v>
      </c>
      <c r="H31" s="48">
        <v>-20.130288585832901</v>
      </c>
      <c r="I31" s="47">
        <v>51618.481</v>
      </c>
      <c r="J31" s="48">
        <v>5.2649574693358998</v>
      </c>
      <c r="K31" s="47">
        <v>25507.6564</v>
      </c>
      <c r="L31" s="48">
        <v>2.0779845800868602</v>
      </c>
      <c r="M31" s="48">
        <v>1.0236465550006399</v>
      </c>
      <c r="N31" s="47">
        <v>980415.91599999997</v>
      </c>
      <c r="O31" s="47">
        <v>323575237.20389998</v>
      </c>
      <c r="P31" s="47">
        <v>35052</v>
      </c>
      <c r="Q31" s="47">
        <v>34401</v>
      </c>
      <c r="R31" s="48">
        <v>1.8923868492195099</v>
      </c>
      <c r="S31" s="47">
        <v>27.970327399292501</v>
      </c>
      <c r="T31" s="47">
        <v>37.272825464375998</v>
      </c>
      <c r="U31" s="49">
        <v>-33.258452546103797</v>
      </c>
    </row>
    <row r="32" spans="1:21" ht="12" thickBot="1">
      <c r="A32" s="67"/>
      <c r="B32" s="69" t="s">
        <v>30</v>
      </c>
      <c r="C32" s="70"/>
      <c r="D32" s="47">
        <v>173455.80729999999</v>
      </c>
      <c r="E32" s="47">
        <v>193302</v>
      </c>
      <c r="F32" s="48">
        <v>89.733063962090398</v>
      </c>
      <c r="G32" s="47">
        <v>128991.1467</v>
      </c>
      <c r="H32" s="48">
        <v>34.471094906546803</v>
      </c>
      <c r="I32" s="47">
        <v>42074.289400000001</v>
      </c>
      <c r="J32" s="48">
        <v>24.256489335771001</v>
      </c>
      <c r="K32" s="47">
        <v>38923.176299999999</v>
      </c>
      <c r="L32" s="48">
        <v>30.175075806191</v>
      </c>
      <c r="M32" s="48">
        <v>8.0957244488805993E-2</v>
      </c>
      <c r="N32" s="47">
        <v>173455.80729999999</v>
      </c>
      <c r="O32" s="47">
        <v>47616364.475000001</v>
      </c>
      <c r="P32" s="47">
        <v>34883</v>
      </c>
      <c r="Q32" s="47">
        <v>34992</v>
      </c>
      <c r="R32" s="48">
        <v>-0.31149977137631102</v>
      </c>
      <c r="S32" s="47">
        <v>4.9725025743198703</v>
      </c>
      <c r="T32" s="47">
        <v>5.0358451303154999</v>
      </c>
      <c r="U32" s="49">
        <v>-1.27385667576643</v>
      </c>
    </row>
    <row r="33" spans="1:21" ht="12" thickBot="1">
      <c r="A33" s="67"/>
      <c r="B33" s="69" t="s">
        <v>31</v>
      </c>
      <c r="C33" s="70"/>
      <c r="D33" s="47">
        <v>16.230899999999998</v>
      </c>
      <c r="E33" s="50"/>
      <c r="F33" s="50"/>
      <c r="G33" s="47">
        <v>-546.10429999999997</v>
      </c>
      <c r="H33" s="48">
        <v>-102.97212455569399</v>
      </c>
      <c r="I33" s="47">
        <v>2.0823999999999998</v>
      </c>
      <c r="J33" s="48">
        <v>12.829849238181501</v>
      </c>
      <c r="K33" s="47">
        <v>-143.31219999999999</v>
      </c>
      <c r="L33" s="48">
        <v>26.2426426600193</v>
      </c>
      <c r="M33" s="48">
        <v>-1.0145305144991099</v>
      </c>
      <c r="N33" s="47">
        <v>16.230899999999998</v>
      </c>
      <c r="O33" s="47">
        <v>30202.296600000001</v>
      </c>
      <c r="P33" s="47">
        <v>4</v>
      </c>
      <c r="Q33" s="47">
        <v>1</v>
      </c>
      <c r="R33" s="48">
        <v>300</v>
      </c>
      <c r="S33" s="47">
        <v>4.0577249999999996</v>
      </c>
      <c r="T33" s="47">
        <v>-3.2479</v>
      </c>
      <c r="U33" s="49">
        <v>180.042388284075</v>
      </c>
    </row>
    <row r="34" spans="1:21" ht="12" thickBot="1">
      <c r="A34" s="67"/>
      <c r="B34" s="69" t="s">
        <v>36</v>
      </c>
      <c r="C34" s="7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47">
        <v>25.9</v>
      </c>
      <c r="P34" s="50"/>
      <c r="Q34" s="50"/>
      <c r="R34" s="50"/>
      <c r="S34" s="50"/>
      <c r="T34" s="50"/>
      <c r="U34" s="51"/>
    </row>
    <row r="35" spans="1:21" ht="12" thickBot="1">
      <c r="A35" s="67"/>
      <c r="B35" s="69" t="s">
        <v>32</v>
      </c>
      <c r="C35" s="70"/>
      <c r="D35" s="47">
        <v>284981.6018</v>
      </c>
      <c r="E35" s="47">
        <v>304146</v>
      </c>
      <c r="F35" s="48">
        <v>93.698947807960707</v>
      </c>
      <c r="G35" s="47">
        <v>276829.39110000001</v>
      </c>
      <c r="H35" s="48">
        <v>2.9448501358929602</v>
      </c>
      <c r="I35" s="47">
        <v>29793.459800000001</v>
      </c>
      <c r="J35" s="48">
        <v>10.4545204363435</v>
      </c>
      <c r="K35" s="47">
        <v>37871.047700000003</v>
      </c>
      <c r="L35" s="48">
        <v>13.680284289726901</v>
      </c>
      <c r="M35" s="48">
        <v>-0.21329190478139301</v>
      </c>
      <c r="N35" s="47">
        <v>284981.6018</v>
      </c>
      <c r="O35" s="47">
        <v>53140492.115000002</v>
      </c>
      <c r="P35" s="47">
        <v>17074</v>
      </c>
      <c r="Q35" s="47">
        <v>19087</v>
      </c>
      <c r="R35" s="48">
        <v>-10.546445224498299</v>
      </c>
      <c r="S35" s="47">
        <v>16.690968829799701</v>
      </c>
      <c r="T35" s="47">
        <v>17.5622210457379</v>
      </c>
      <c r="U35" s="49">
        <v>-5.2199020010313797</v>
      </c>
    </row>
    <row r="36" spans="1:21" ht="12" thickBot="1">
      <c r="A36" s="67"/>
      <c r="B36" s="69" t="s">
        <v>37</v>
      </c>
      <c r="C36" s="70"/>
      <c r="D36" s="50"/>
      <c r="E36" s="47">
        <v>1104307</v>
      </c>
      <c r="F36" s="50"/>
      <c r="G36" s="47">
        <v>91580.54</v>
      </c>
      <c r="H36" s="50"/>
      <c r="I36" s="50"/>
      <c r="J36" s="50"/>
      <c r="K36" s="47">
        <v>3772.2393000000002</v>
      </c>
      <c r="L36" s="48">
        <v>4.1190402458862998</v>
      </c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67"/>
      <c r="B37" s="69" t="s">
        <v>38</v>
      </c>
      <c r="C37" s="70"/>
      <c r="D37" s="50"/>
      <c r="E37" s="47">
        <v>355888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thickBot="1">
      <c r="A38" s="67"/>
      <c r="B38" s="69" t="s">
        <v>39</v>
      </c>
      <c r="C38" s="70"/>
      <c r="D38" s="50"/>
      <c r="E38" s="47">
        <v>418929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1"/>
    </row>
    <row r="39" spans="1:21" ht="12" thickBot="1">
      <c r="A39" s="67"/>
      <c r="B39" s="69" t="s">
        <v>33</v>
      </c>
      <c r="C39" s="70"/>
      <c r="D39" s="47">
        <v>398072.22269999998</v>
      </c>
      <c r="E39" s="47">
        <v>818262</v>
      </c>
      <c r="F39" s="48">
        <v>48.648504109930599</v>
      </c>
      <c r="G39" s="47">
        <v>481358.4253</v>
      </c>
      <c r="H39" s="48">
        <v>-17.302325714584299</v>
      </c>
      <c r="I39" s="47">
        <v>22090.163400000001</v>
      </c>
      <c r="J39" s="48">
        <v>5.5492853156568698</v>
      </c>
      <c r="K39" s="47">
        <v>22543.870999999999</v>
      </c>
      <c r="L39" s="48">
        <v>4.6833855636680397</v>
      </c>
      <c r="M39" s="48">
        <v>-2.0125540995156E-2</v>
      </c>
      <c r="N39" s="47">
        <v>398072.22269999998</v>
      </c>
      <c r="O39" s="47">
        <v>121775570.4307</v>
      </c>
      <c r="P39" s="47">
        <v>584</v>
      </c>
      <c r="Q39" s="47">
        <v>624</v>
      </c>
      <c r="R39" s="48">
        <v>-6.4102564102564097</v>
      </c>
      <c r="S39" s="47">
        <v>681.63051832191798</v>
      </c>
      <c r="T39" s="47">
        <v>675.13135528846203</v>
      </c>
      <c r="U39" s="49">
        <v>0.95347301195612999</v>
      </c>
    </row>
    <row r="40" spans="1:21" ht="12" thickBot="1">
      <c r="A40" s="67"/>
      <c r="B40" s="69" t="s">
        <v>34</v>
      </c>
      <c r="C40" s="70"/>
      <c r="D40" s="47">
        <v>640840.37639999995</v>
      </c>
      <c r="E40" s="47">
        <v>664367</v>
      </c>
      <c r="F40" s="48">
        <v>96.4587910597606</v>
      </c>
      <c r="G40" s="47">
        <v>1004092.8569</v>
      </c>
      <c r="H40" s="48">
        <v>-36.177180029095403</v>
      </c>
      <c r="I40" s="47">
        <v>43605.012499999997</v>
      </c>
      <c r="J40" s="48">
        <v>6.80434849391927</v>
      </c>
      <c r="K40" s="47">
        <v>69273.937099999996</v>
      </c>
      <c r="L40" s="48">
        <v>6.8991564499197704</v>
      </c>
      <c r="M40" s="48">
        <v>-0.37054230890537898</v>
      </c>
      <c r="N40" s="47">
        <v>640840.37639999995</v>
      </c>
      <c r="O40" s="47">
        <v>166924605.6435</v>
      </c>
      <c r="P40" s="47">
        <v>3228</v>
      </c>
      <c r="Q40" s="47">
        <v>3708</v>
      </c>
      <c r="R40" s="48">
        <v>-12.944983818770201</v>
      </c>
      <c r="S40" s="47">
        <v>198.52551933085499</v>
      </c>
      <c r="T40" s="47">
        <v>220.779732686084</v>
      </c>
      <c r="U40" s="49">
        <v>-11.2097494721276</v>
      </c>
    </row>
    <row r="41" spans="1:21" ht="12" thickBot="1">
      <c r="A41" s="67"/>
      <c r="B41" s="69" t="s">
        <v>40</v>
      </c>
      <c r="C41" s="70"/>
      <c r="D41" s="50"/>
      <c r="E41" s="47">
        <v>394672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67"/>
      <c r="B42" s="69" t="s">
        <v>41</v>
      </c>
      <c r="C42" s="70"/>
      <c r="D42" s="50"/>
      <c r="E42" s="47">
        <v>164637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1"/>
    </row>
    <row r="43" spans="1:21" ht="12" thickBot="1">
      <c r="A43" s="68"/>
      <c r="B43" s="69" t="s">
        <v>35</v>
      </c>
      <c r="C43" s="70"/>
      <c r="D43" s="52">
        <v>25596.565900000001</v>
      </c>
      <c r="E43" s="53"/>
      <c r="F43" s="53"/>
      <c r="G43" s="52">
        <v>43916.921000000002</v>
      </c>
      <c r="H43" s="54">
        <v>-41.715937007514697</v>
      </c>
      <c r="I43" s="52">
        <v>2198.9436999999998</v>
      </c>
      <c r="J43" s="54">
        <v>8.5907762337759497</v>
      </c>
      <c r="K43" s="52">
        <v>6016.3618999999999</v>
      </c>
      <c r="L43" s="54">
        <v>13.699416450438299</v>
      </c>
      <c r="M43" s="54">
        <v>-0.63450607916388801</v>
      </c>
      <c r="N43" s="52">
        <v>25596.565900000001</v>
      </c>
      <c r="O43" s="52">
        <v>15995679.016899999</v>
      </c>
      <c r="P43" s="52">
        <v>73</v>
      </c>
      <c r="Q43" s="52">
        <v>68</v>
      </c>
      <c r="R43" s="54">
        <v>7.3529411764705799</v>
      </c>
      <c r="S43" s="52">
        <v>350.637889041096</v>
      </c>
      <c r="T43" s="52">
        <v>579.06280000000004</v>
      </c>
      <c r="U43" s="55">
        <v>-65.145529932200802</v>
      </c>
    </row>
  </sheetData>
  <mergeCells count="41">
    <mergeCell ref="A1:U4"/>
    <mergeCell ref="B43:C43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18:C18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3:C23"/>
    <mergeCell ref="B24:C24"/>
    <mergeCell ref="B13:C13"/>
    <mergeCell ref="B14:C14"/>
    <mergeCell ref="B15:C15"/>
    <mergeCell ref="B16:C16"/>
    <mergeCell ref="B17:C17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I2" sqref="I2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64731</v>
      </c>
      <c r="D2" s="32">
        <v>749640.91883846198</v>
      </c>
      <c r="E2" s="32">
        <v>606035.12048376095</v>
      </c>
      <c r="F2" s="32">
        <v>143605.79835470099</v>
      </c>
      <c r="G2" s="32">
        <v>606035.12048376095</v>
      </c>
      <c r="H2" s="32">
        <v>0.19156611485031</v>
      </c>
    </row>
    <row r="3" spans="1:8" ht="14.25">
      <c r="A3" s="32">
        <v>2</v>
      </c>
      <c r="B3" s="33">
        <v>13</v>
      </c>
      <c r="C3" s="32">
        <v>15225.67</v>
      </c>
      <c r="D3" s="32">
        <v>135068.19580423599</v>
      </c>
      <c r="E3" s="32">
        <v>104483.636043265</v>
      </c>
      <c r="F3" s="32">
        <v>30584.559760971199</v>
      </c>
      <c r="G3" s="32">
        <v>104483.636043265</v>
      </c>
      <c r="H3" s="32">
        <v>0.22643790848661099</v>
      </c>
    </row>
    <row r="4" spans="1:8" ht="14.25">
      <c r="A4" s="32">
        <v>3</v>
      </c>
      <c r="B4" s="33">
        <v>14</v>
      </c>
      <c r="C4" s="32">
        <v>130444</v>
      </c>
      <c r="D4" s="32">
        <v>177671.236387179</v>
      </c>
      <c r="E4" s="32">
        <v>132743.05192051301</v>
      </c>
      <c r="F4" s="32">
        <v>44928.184466666702</v>
      </c>
      <c r="G4" s="32">
        <v>132743.05192051301</v>
      </c>
      <c r="H4" s="32">
        <v>0.25287258298107201</v>
      </c>
    </row>
    <row r="5" spans="1:8" ht="14.25">
      <c r="A5" s="32">
        <v>4</v>
      </c>
      <c r="B5" s="33">
        <v>15</v>
      </c>
      <c r="C5" s="32">
        <v>5020</v>
      </c>
      <c r="D5" s="32">
        <v>84421.015630769194</v>
      </c>
      <c r="E5" s="32">
        <v>67844.823231623901</v>
      </c>
      <c r="F5" s="32">
        <v>16576.1923991453</v>
      </c>
      <c r="G5" s="32">
        <v>67844.823231623901</v>
      </c>
      <c r="H5" s="32">
        <v>0.196351492282968</v>
      </c>
    </row>
    <row r="6" spans="1:8" ht="14.25">
      <c r="A6" s="32">
        <v>5</v>
      </c>
      <c r="B6" s="33">
        <v>16</v>
      </c>
      <c r="C6" s="32">
        <v>3907</v>
      </c>
      <c r="D6" s="32">
        <v>357686.799694872</v>
      </c>
      <c r="E6" s="32">
        <v>379252.97879059799</v>
      </c>
      <c r="F6" s="32">
        <v>-21566.1790957265</v>
      </c>
      <c r="G6" s="32">
        <v>379252.97879059799</v>
      </c>
      <c r="H6" s="32">
        <v>-6.0293472149723498E-2</v>
      </c>
    </row>
    <row r="7" spans="1:8" ht="14.25">
      <c r="A7" s="32">
        <v>6</v>
      </c>
      <c r="B7" s="33">
        <v>17</v>
      </c>
      <c r="C7" s="32">
        <v>22395</v>
      </c>
      <c r="D7" s="32">
        <v>619068.44811111095</v>
      </c>
      <c r="E7" s="32">
        <v>511000.35096153797</v>
      </c>
      <c r="F7" s="32">
        <v>108068.097149573</v>
      </c>
      <c r="G7" s="32">
        <v>511000.35096153797</v>
      </c>
      <c r="H7" s="32">
        <v>0.17456566794723199</v>
      </c>
    </row>
    <row r="8" spans="1:8" ht="14.25">
      <c r="A8" s="32">
        <v>7</v>
      </c>
      <c r="B8" s="33">
        <v>18</v>
      </c>
      <c r="C8" s="32">
        <v>75535</v>
      </c>
      <c r="D8" s="32">
        <v>264004.48888974398</v>
      </c>
      <c r="E8" s="32">
        <v>213429.14707606801</v>
      </c>
      <c r="F8" s="32">
        <v>50575.341813675201</v>
      </c>
      <c r="G8" s="32">
        <v>213429.14707606801</v>
      </c>
      <c r="H8" s="32">
        <v>0.19157000710998201</v>
      </c>
    </row>
    <row r="9" spans="1:8" ht="14.25">
      <c r="A9" s="32">
        <v>8</v>
      </c>
      <c r="B9" s="33">
        <v>19</v>
      </c>
      <c r="C9" s="32">
        <v>23850</v>
      </c>
      <c r="D9" s="32">
        <v>184482.29674871801</v>
      </c>
      <c r="E9" s="32">
        <v>158783.44415726501</v>
      </c>
      <c r="F9" s="32">
        <v>25698.852591453</v>
      </c>
      <c r="G9" s="32">
        <v>158783.44415726501</v>
      </c>
      <c r="H9" s="32">
        <v>0.13930254037577</v>
      </c>
    </row>
    <row r="10" spans="1:8" ht="14.25">
      <c r="A10" s="32">
        <v>9</v>
      </c>
      <c r="B10" s="33">
        <v>21</v>
      </c>
      <c r="C10" s="32">
        <v>211599</v>
      </c>
      <c r="D10" s="32">
        <v>851752.96459999995</v>
      </c>
      <c r="E10" s="32">
        <v>784850.75699999998</v>
      </c>
      <c r="F10" s="32">
        <v>66902.207599999994</v>
      </c>
      <c r="G10" s="32">
        <v>784850.75699999998</v>
      </c>
      <c r="H10" s="32">
        <v>7.8546492211410801E-2</v>
      </c>
    </row>
    <row r="11" spans="1:8" ht="14.25">
      <c r="A11" s="32">
        <v>10</v>
      </c>
      <c r="B11" s="33">
        <v>22</v>
      </c>
      <c r="C11" s="32">
        <v>35076</v>
      </c>
      <c r="D11" s="32">
        <v>538238.45243162406</v>
      </c>
      <c r="E11" s="32">
        <v>468164.18854444398</v>
      </c>
      <c r="F11" s="32">
        <v>70074.263887179506</v>
      </c>
      <c r="G11" s="32">
        <v>468164.18854444398</v>
      </c>
      <c r="H11" s="32">
        <v>0.130191857476183</v>
      </c>
    </row>
    <row r="12" spans="1:8" ht="14.25">
      <c r="A12" s="32">
        <v>11</v>
      </c>
      <c r="B12" s="33">
        <v>23</v>
      </c>
      <c r="C12" s="32">
        <v>271025.83899999998</v>
      </c>
      <c r="D12" s="32">
        <v>2122603.9285324798</v>
      </c>
      <c r="E12" s="32">
        <v>1805427.3026427401</v>
      </c>
      <c r="F12" s="32">
        <v>317176.62588974403</v>
      </c>
      <c r="G12" s="32">
        <v>1805427.3026427401</v>
      </c>
      <c r="H12" s="32">
        <v>0.14942807823267901</v>
      </c>
    </row>
    <row r="13" spans="1:8" ht="14.25">
      <c r="A13" s="32">
        <v>12</v>
      </c>
      <c r="B13" s="33">
        <v>24</v>
      </c>
      <c r="C13" s="32">
        <v>41389.15</v>
      </c>
      <c r="D13" s="32">
        <v>870682.19853162405</v>
      </c>
      <c r="E13" s="32">
        <v>808212.19872478605</v>
      </c>
      <c r="F13" s="32">
        <v>62469.999806837601</v>
      </c>
      <c r="G13" s="32">
        <v>808212.19872478605</v>
      </c>
      <c r="H13" s="32">
        <v>7.1748337007683294E-2</v>
      </c>
    </row>
    <row r="14" spans="1:8" ht="14.25">
      <c r="A14" s="32">
        <v>13</v>
      </c>
      <c r="B14" s="33">
        <v>25</v>
      </c>
      <c r="C14" s="32">
        <v>93057</v>
      </c>
      <c r="D14" s="32">
        <v>1270202.4343999999</v>
      </c>
      <c r="E14" s="32">
        <v>1201170.7871000001</v>
      </c>
      <c r="F14" s="32">
        <v>69031.647299999997</v>
      </c>
      <c r="G14" s="32">
        <v>1201170.7871000001</v>
      </c>
      <c r="H14" s="32">
        <v>5.4346965043102102E-2</v>
      </c>
    </row>
    <row r="15" spans="1:8" ht="14.25">
      <c r="A15" s="32">
        <v>14</v>
      </c>
      <c r="B15" s="33">
        <v>26</v>
      </c>
      <c r="C15" s="32">
        <v>77805</v>
      </c>
      <c r="D15" s="32">
        <v>425311.51409897901</v>
      </c>
      <c r="E15" s="32">
        <v>369238.530624234</v>
      </c>
      <c r="F15" s="32">
        <v>56072.983474744702</v>
      </c>
      <c r="G15" s="32">
        <v>369238.530624234</v>
      </c>
      <c r="H15" s="32">
        <v>0.13183979651605501</v>
      </c>
    </row>
    <row r="16" spans="1:8" ht="14.25">
      <c r="A16" s="32">
        <v>15</v>
      </c>
      <c r="B16" s="33">
        <v>27</v>
      </c>
      <c r="C16" s="32">
        <v>195421.04300000001</v>
      </c>
      <c r="D16" s="32">
        <v>1253725.37610619</v>
      </c>
      <c r="E16" s="32">
        <v>1090464.3821902699</v>
      </c>
      <c r="F16" s="32">
        <v>163260.99391592899</v>
      </c>
      <c r="G16" s="32">
        <v>1090464.3821902699</v>
      </c>
      <c r="H16" s="32">
        <v>0.13022069827044799</v>
      </c>
    </row>
    <row r="17" spans="1:8" ht="14.25">
      <c r="A17" s="32">
        <v>16</v>
      </c>
      <c r="B17" s="33">
        <v>29</v>
      </c>
      <c r="C17" s="32">
        <v>265040</v>
      </c>
      <c r="D17" s="32">
        <v>3235924.2692546998</v>
      </c>
      <c r="E17" s="32">
        <v>2905903.5086914501</v>
      </c>
      <c r="F17" s="32">
        <v>330020.76056324801</v>
      </c>
      <c r="G17" s="32">
        <v>2905903.5086914501</v>
      </c>
      <c r="H17" s="32">
        <v>0.101986552558988</v>
      </c>
    </row>
    <row r="18" spans="1:8" ht="14.25">
      <c r="A18" s="32">
        <v>17</v>
      </c>
      <c r="B18" s="33">
        <v>31</v>
      </c>
      <c r="C18" s="32">
        <v>56302.781999999999</v>
      </c>
      <c r="D18" s="32">
        <v>351546.87716227199</v>
      </c>
      <c r="E18" s="32">
        <v>296342.30223042599</v>
      </c>
      <c r="F18" s="32">
        <v>55204.574931845702</v>
      </c>
      <c r="G18" s="32">
        <v>296342.30223042599</v>
      </c>
      <c r="H18" s="32">
        <v>0.15703332476585599</v>
      </c>
    </row>
    <row r="19" spans="1:8" ht="14.25">
      <c r="A19" s="32">
        <v>18</v>
      </c>
      <c r="B19" s="33">
        <v>32</v>
      </c>
      <c r="C19" s="32">
        <v>27825.774000000001</v>
      </c>
      <c r="D19" s="32">
        <v>412810.94644914899</v>
      </c>
      <c r="E19" s="32">
        <v>379589.08994343702</v>
      </c>
      <c r="F19" s="32">
        <v>33221.856505712298</v>
      </c>
      <c r="G19" s="32">
        <v>379589.08994343702</v>
      </c>
      <c r="H19" s="32">
        <v>8.0477169492414596E-2</v>
      </c>
    </row>
    <row r="20" spans="1:8" ht="14.25">
      <c r="A20" s="32">
        <v>19</v>
      </c>
      <c r="B20" s="33">
        <v>33</v>
      </c>
      <c r="C20" s="32">
        <v>40891.394999999997</v>
      </c>
      <c r="D20" s="32">
        <v>567646.77752252505</v>
      </c>
      <c r="E20" s="32">
        <v>442729.11061442201</v>
      </c>
      <c r="F20" s="32">
        <v>124917.666908103</v>
      </c>
      <c r="G20" s="32">
        <v>442729.11061442201</v>
      </c>
      <c r="H20" s="32">
        <v>0.220062320186687</v>
      </c>
    </row>
    <row r="21" spans="1:8" ht="14.25">
      <c r="A21" s="32">
        <v>20</v>
      </c>
      <c r="B21" s="33">
        <v>34</v>
      </c>
      <c r="C21" s="32">
        <v>61885.694000000003</v>
      </c>
      <c r="D21" s="32">
        <v>322646.32665256801</v>
      </c>
      <c r="E21" s="32">
        <v>226158.123144115</v>
      </c>
      <c r="F21" s="32">
        <v>96488.203508452498</v>
      </c>
      <c r="G21" s="32">
        <v>226158.123144115</v>
      </c>
      <c r="H21" s="32">
        <v>0.29905254000413001</v>
      </c>
    </row>
    <row r="22" spans="1:8" ht="14.25">
      <c r="A22" s="32">
        <v>21</v>
      </c>
      <c r="B22" s="33">
        <v>35</v>
      </c>
      <c r="C22" s="32">
        <v>52162.612000000001</v>
      </c>
      <c r="D22" s="32">
        <v>1312025.9012769901</v>
      </c>
      <c r="E22" s="32">
        <v>1265459.92473509</v>
      </c>
      <c r="F22" s="32">
        <v>46565.976541898999</v>
      </c>
      <c r="G22" s="32">
        <v>1265459.92473509</v>
      </c>
      <c r="H22" s="32">
        <v>3.5491659498929497E-2</v>
      </c>
    </row>
    <row r="23" spans="1:8" ht="14.25">
      <c r="A23" s="32">
        <v>22</v>
      </c>
      <c r="B23" s="33">
        <v>36</v>
      </c>
      <c r="C23" s="32">
        <v>141005.46299999999</v>
      </c>
      <c r="D23" s="32">
        <v>598938.15896548703</v>
      </c>
      <c r="E23" s="32">
        <v>501011.794437278</v>
      </c>
      <c r="F23" s="32">
        <v>97926.364528208302</v>
      </c>
      <c r="G23" s="32">
        <v>501011.794437278</v>
      </c>
      <c r="H23" s="32">
        <v>0.16349995915663701</v>
      </c>
    </row>
    <row r="24" spans="1:8" ht="14.25">
      <c r="A24" s="32">
        <v>23</v>
      </c>
      <c r="B24" s="33">
        <v>37</v>
      </c>
      <c r="C24" s="32">
        <v>117251.842</v>
      </c>
      <c r="D24" s="32">
        <v>930379.63903008797</v>
      </c>
      <c r="E24" s="32">
        <v>796478.93930449802</v>
      </c>
      <c r="F24" s="32">
        <v>133900.699725591</v>
      </c>
      <c r="G24" s="32">
        <v>796478.93930449802</v>
      </c>
      <c r="H24" s="32">
        <v>0.143920496653582</v>
      </c>
    </row>
    <row r="25" spans="1:8" ht="14.25">
      <c r="A25" s="32">
        <v>24</v>
      </c>
      <c r="B25" s="33">
        <v>38</v>
      </c>
      <c r="C25" s="32">
        <v>209272.37400000001</v>
      </c>
      <c r="D25" s="32">
        <v>980415.859075221</v>
      </c>
      <c r="E25" s="32">
        <v>928797.45241769904</v>
      </c>
      <c r="F25" s="32">
        <v>51618.4066575221</v>
      </c>
      <c r="G25" s="32">
        <v>928797.45241769904</v>
      </c>
      <c r="H25" s="32">
        <v>5.2649501922797597E-2</v>
      </c>
    </row>
    <row r="26" spans="1:8" ht="14.25">
      <c r="A26" s="32">
        <v>25</v>
      </c>
      <c r="B26" s="33">
        <v>39</v>
      </c>
      <c r="C26" s="32">
        <v>112390.29300000001</v>
      </c>
      <c r="D26" s="32">
        <v>173455.67207234699</v>
      </c>
      <c r="E26" s="32">
        <v>131381.52767037001</v>
      </c>
      <c r="F26" s="32">
        <v>42074.144401976802</v>
      </c>
      <c r="G26" s="32">
        <v>131381.52767037001</v>
      </c>
      <c r="H26" s="32">
        <v>0.24256424652650099</v>
      </c>
    </row>
    <row r="27" spans="1:8" ht="14.25">
      <c r="A27" s="32">
        <v>26</v>
      </c>
      <c r="B27" s="33">
        <v>40</v>
      </c>
      <c r="C27" s="32">
        <v>3.2240000000000002</v>
      </c>
      <c r="D27" s="32">
        <v>16.230899999999998</v>
      </c>
      <c r="E27" s="32">
        <v>14.1485</v>
      </c>
      <c r="F27" s="32">
        <v>2.0823999999999998</v>
      </c>
      <c r="G27" s="32">
        <v>14.1485</v>
      </c>
      <c r="H27" s="32">
        <v>0.12829849238181501</v>
      </c>
    </row>
    <row r="28" spans="1:8" ht="14.25">
      <c r="A28" s="32">
        <v>27</v>
      </c>
      <c r="B28" s="33">
        <v>42</v>
      </c>
      <c r="C28" s="32">
        <v>18603.085999999999</v>
      </c>
      <c r="D28" s="32">
        <v>284981.60090000002</v>
      </c>
      <c r="E28" s="32">
        <v>255188.14449999999</v>
      </c>
      <c r="F28" s="32">
        <v>29793.456399999999</v>
      </c>
      <c r="G28" s="32">
        <v>255188.14449999999</v>
      </c>
      <c r="H28" s="32">
        <v>0.104545192763004</v>
      </c>
    </row>
    <row r="29" spans="1:8" ht="14.25">
      <c r="A29" s="32">
        <v>28</v>
      </c>
      <c r="B29" s="33">
        <v>75</v>
      </c>
      <c r="C29" s="32">
        <v>611</v>
      </c>
      <c r="D29" s="32">
        <v>398072.22222222202</v>
      </c>
      <c r="E29" s="32">
        <v>375982.061965812</v>
      </c>
      <c r="F29" s="32">
        <v>22090.160256410301</v>
      </c>
      <c r="G29" s="32">
        <v>375982.061965812</v>
      </c>
      <c r="H29" s="32">
        <v>5.5492845326139101E-2</v>
      </c>
    </row>
    <row r="30" spans="1:8" ht="14.25">
      <c r="A30" s="32">
        <v>29</v>
      </c>
      <c r="B30" s="33">
        <v>76</v>
      </c>
      <c r="C30" s="32">
        <v>2369</v>
      </c>
      <c r="D30" s="32">
        <v>640840.36674529896</v>
      </c>
      <c r="E30" s="32">
        <v>597235.36649230798</v>
      </c>
      <c r="F30" s="32">
        <v>43605.0002529915</v>
      </c>
      <c r="G30" s="32">
        <v>597235.36649230798</v>
      </c>
      <c r="H30" s="32">
        <v>6.8043466853457704E-2</v>
      </c>
    </row>
    <row r="31" spans="1:8" ht="14.25">
      <c r="A31" s="32">
        <v>30</v>
      </c>
      <c r="B31" s="33">
        <v>99</v>
      </c>
      <c r="C31" s="32">
        <v>74</v>
      </c>
      <c r="D31" s="32">
        <v>25596.566069132401</v>
      </c>
      <c r="E31" s="32">
        <v>23397.622812192702</v>
      </c>
      <c r="F31" s="32">
        <v>2198.94325693972</v>
      </c>
      <c r="G31" s="32">
        <v>23397.622812192702</v>
      </c>
      <c r="H31" s="32">
        <v>8.5907744460749294E-2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2013-12-02T00:18:18Z</dcterms:modified>
</cp:coreProperties>
</file>