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<sst xmlns="http://schemas.openxmlformats.org/spreadsheetml/2006/main" count="114" uniqueCount="71">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</sst>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c0a8051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c0a80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c0a8051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4" sqref="C24:D2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13758995.0701</v>
      </c>
      <c r="F3" s="25">
        <f>RA!I7</f>
        <v>1680082.0316000001</v>
      </c>
      <c r="G3" s="16">
        <f>E3-F3</f>
        <v>12078913.0385</v>
      </c>
      <c r="H3" s="27">
        <f>RA!J7</f>
        <v>12.210790272401701</v>
      </c>
      <c r="I3" s="20">
        <f>SUM(I4:I39)</f>
        <v>13758998.401399391</v>
      </c>
      <c r="J3" s="21">
        <f>SUM(J4:J39)</f>
        <v>12078913.147305345</v>
      </c>
      <c r="K3" s="22">
        <f>E3-I3</f>
        <v>-3.3312993906438351</v>
      </c>
      <c r="L3" s="22">
        <f>G3-J3</f>
        <v>-0.10880534537136555</v>
      </c>
    </row>
    <row r="4" spans="1:12">
      <c r="A4" s="59">
        <f>RA!A8</f>
        <v>41610</v>
      </c>
      <c r="B4" s="12">
        <v>12</v>
      </c>
      <c r="C4" s="56" t="s">
        <v>6</v>
      </c>
      <c r="D4" s="56"/>
      <c r="E4" s="15">
        <f>RA!D8</f>
        <v>560466.7156</v>
      </c>
      <c r="F4" s="25">
        <f>RA!I8</f>
        <v>99077.722999999998</v>
      </c>
      <c r="G4" s="16">
        <f t="shared" ref="G4:G39" si="0">E4-F4</f>
        <v>461388.9926</v>
      </c>
      <c r="H4" s="27">
        <f>RA!J8</f>
        <v>17.677717559718701</v>
      </c>
      <c r="I4" s="20">
        <f>VLOOKUP(B4,RMS!B:D,3,FALSE)</f>
        <v>560467.16242393199</v>
      </c>
      <c r="J4" s="21">
        <f>VLOOKUP(B4,RMS!B:E,4,FALSE)</f>
        <v>461388.99317094003</v>
      </c>
      <c r="K4" s="22">
        <f t="shared" ref="K4:K39" si="1">E4-I4</f>
        <v>-0.44682393199764192</v>
      </c>
      <c r="L4" s="22">
        <f t="shared" ref="L4:L39" si="2">G4-J4</f>
        <v>-5.7094002841040492E-4</v>
      </c>
    </row>
    <row r="5" spans="1:12">
      <c r="A5" s="59"/>
      <c r="B5" s="12">
        <v>13</v>
      </c>
      <c r="C5" s="56" t="s">
        <v>7</v>
      </c>
      <c r="D5" s="56"/>
      <c r="E5" s="15">
        <f>RA!D9</f>
        <v>70707.383700000006</v>
      </c>
      <c r="F5" s="25">
        <f>RA!I9</f>
        <v>16349.1682</v>
      </c>
      <c r="G5" s="16">
        <f t="shared" si="0"/>
        <v>54358.215500000006</v>
      </c>
      <c r="H5" s="27">
        <f>RA!J9</f>
        <v>23.122292672243201</v>
      </c>
      <c r="I5" s="20">
        <f>VLOOKUP(B5,RMS!B:D,3,FALSE)</f>
        <v>70707.405011315306</v>
      </c>
      <c r="J5" s="21">
        <f>VLOOKUP(B5,RMS!B:E,4,FALSE)</f>
        <v>54358.207860025701</v>
      </c>
      <c r="K5" s="22">
        <f t="shared" si="1"/>
        <v>-2.1311315300408751E-2</v>
      </c>
      <c r="L5" s="22">
        <f t="shared" si="2"/>
        <v>7.6399743047659285E-3</v>
      </c>
    </row>
    <row r="6" spans="1:12">
      <c r="A6" s="59"/>
      <c r="B6" s="12">
        <v>14</v>
      </c>
      <c r="C6" s="56" t="s">
        <v>8</v>
      </c>
      <c r="D6" s="56"/>
      <c r="E6" s="15">
        <f>RA!D10</f>
        <v>92597.225600000005</v>
      </c>
      <c r="F6" s="25">
        <f>RA!I10</f>
        <v>23579.471000000001</v>
      </c>
      <c r="G6" s="16">
        <f t="shared" si="0"/>
        <v>69017.7546</v>
      </c>
      <c r="H6" s="27">
        <f>RA!J10</f>
        <v>25.4645545233269</v>
      </c>
      <c r="I6" s="20">
        <f>VLOOKUP(B6,RMS!B:D,3,FALSE)</f>
        <v>92598.997560683798</v>
      </c>
      <c r="J6" s="21">
        <f>VLOOKUP(B6,RMS!B:E,4,FALSE)</f>
        <v>69017.7540367521</v>
      </c>
      <c r="K6" s="22">
        <f t="shared" si="1"/>
        <v>-1.7719606837927131</v>
      </c>
      <c r="L6" s="22">
        <f t="shared" si="2"/>
        <v>5.6324790057260543E-4</v>
      </c>
    </row>
    <row r="7" spans="1:12">
      <c r="A7" s="59"/>
      <c r="B7" s="12">
        <v>15</v>
      </c>
      <c r="C7" s="56" t="s">
        <v>9</v>
      </c>
      <c r="D7" s="56"/>
      <c r="E7" s="15">
        <f>RA!D11</f>
        <v>60204.660300000003</v>
      </c>
      <c r="F7" s="25">
        <f>RA!I11</f>
        <v>12504.5211</v>
      </c>
      <c r="G7" s="16">
        <f t="shared" si="0"/>
        <v>47700.139200000005</v>
      </c>
      <c r="H7" s="27">
        <f>RA!J11</f>
        <v>20.770021851614</v>
      </c>
      <c r="I7" s="20">
        <f>VLOOKUP(B7,RMS!B:D,3,FALSE)</f>
        <v>60204.680319658102</v>
      </c>
      <c r="J7" s="21">
        <f>VLOOKUP(B7,RMS!B:E,4,FALSE)</f>
        <v>47700.138905982902</v>
      </c>
      <c r="K7" s="22">
        <f t="shared" si="1"/>
        <v>-2.0019658099045046E-2</v>
      </c>
      <c r="L7" s="22">
        <f t="shared" si="2"/>
        <v>2.9401710344245657E-4</v>
      </c>
    </row>
    <row r="8" spans="1:12">
      <c r="A8" s="59"/>
      <c r="B8" s="12">
        <v>16</v>
      </c>
      <c r="C8" s="56" t="s">
        <v>10</v>
      </c>
      <c r="D8" s="56"/>
      <c r="E8" s="15">
        <f>RA!D12</f>
        <v>249281.51930000001</v>
      </c>
      <c r="F8" s="25">
        <f>RA!I12</f>
        <v>-16209.5951</v>
      </c>
      <c r="G8" s="16">
        <f t="shared" si="0"/>
        <v>265491.11440000002</v>
      </c>
      <c r="H8" s="27">
        <f>RA!J12</f>
        <v>-6.50252579714601</v>
      </c>
      <c r="I8" s="20">
        <f>VLOOKUP(B8,RMS!B:D,3,FALSE)</f>
        <v>249281.50868547001</v>
      </c>
      <c r="J8" s="21">
        <f>VLOOKUP(B8,RMS!B:E,4,FALSE)</f>
        <v>265491.11564529903</v>
      </c>
      <c r="K8" s="22">
        <f t="shared" si="1"/>
        <v>1.0614530008751899E-2</v>
      </c>
      <c r="L8" s="22">
        <f t="shared" si="2"/>
        <v>-1.2452990049496293E-3</v>
      </c>
    </row>
    <row r="9" spans="1:12">
      <c r="A9" s="59"/>
      <c r="B9" s="12">
        <v>17</v>
      </c>
      <c r="C9" s="56" t="s">
        <v>11</v>
      </c>
      <c r="D9" s="56"/>
      <c r="E9" s="15">
        <f>RA!D13</f>
        <v>367996.14179999998</v>
      </c>
      <c r="F9" s="25">
        <f>RA!I13</f>
        <v>77309.856899999999</v>
      </c>
      <c r="G9" s="16">
        <f t="shared" si="0"/>
        <v>290686.28489999997</v>
      </c>
      <c r="H9" s="27">
        <f>RA!J13</f>
        <v>21.008333544436098</v>
      </c>
      <c r="I9" s="20">
        <f>VLOOKUP(B9,RMS!B:D,3,FALSE)</f>
        <v>367996.26591453003</v>
      </c>
      <c r="J9" s="21">
        <f>VLOOKUP(B9,RMS!B:E,4,FALSE)</f>
        <v>290686.28509999998</v>
      </c>
      <c r="K9" s="22">
        <f t="shared" si="1"/>
        <v>-0.12411453004460782</v>
      </c>
      <c r="L9" s="22">
        <f t="shared" si="2"/>
        <v>-2.0000000949949026E-4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168866.54680000001</v>
      </c>
      <c r="F10" s="25">
        <f>RA!I14</f>
        <v>34036.799099999997</v>
      </c>
      <c r="G10" s="16">
        <f t="shared" si="0"/>
        <v>134829.74770000001</v>
      </c>
      <c r="H10" s="27">
        <f>RA!J14</f>
        <v>20.156034303414799</v>
      </c>
      <c r="I10" s="20">
        <f>VLOOKUP(B10,RMS!B:D,3,FALSE)</f>
        <v>168866.539555556</v>
      </c>
      <c r="J10" s="21">
        <f>VLOOKUP(B10,RMS!B:E,4,FALSE)</f>
        <v>134829.750408547</v>
      </c>
      <c r="K10" s="22">
        <f t="shared" si="1"/>
        <v>7.2444440156687051E-3</v>
      </c>
      <c r="L10" s="22">
        <f t="shared" si="2"/>
        <v>-2.7085469919256866E-3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120613.44650000001</v>
      </c>
      <c r="F11" s="25">
        <f>RA!I15</f>
        <v>20726.6106</v>
      </c>
      <c r="G11" s="16">
        <f t="shared" si="0"/>
        <v>99886.835900000005</v>
      </c>
      <c r="H11" s="27">
        <f>RA!J15</f>
        <v>17.184328282999498</v>
      </c>
      <c r="I11" s="20">
        <f>VLOOKUP(B11,RMS!B:D,3,FALSE)</f>
        <v>120613.53291794901</v>
      </c>
      <c r="J11" s="21">
        <f>VLOOKUP(B11,RMS!B:E,4,FALSE)</f>
        <v>99886.834085470095</v>
      </c>
      <c r="K11" s="22">
        <f t="shared" si="1"/>
        <v>-8.6417949001770467E-2</v>
      </c>
      <c r="L11" s="22">
        <f t="shared" si="2"/>
        <v>1.8145299109164625E-3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479695.55290000001</v>
      </c>
      <c r="F12" s="25">
        <f>RA!I16</f>
        <v>43397.4827</v>
      </c>
      <c r="G12" s="16">
        <f t="shared" si="0"/>
        <v>436298.07020000002</v>
      </c>
      <c r="H12" s="27">
        <f>RA!J16</f>
        <v>9.0468803468450893</v>
      </c>
      <c r="I12" s="20">
        <f>VLOOKUP(B12,RMS!B:D,3,FALSE)</f>
        <v>479695.44150000002</v>
      </c>
      <c r="J12" s="21">
        <f>VLOOKUP(B12,RMS!B:E,4,FALSE)</f>
        <v>436298.07020000002</v>
      </c>
      <c r="K12" s="22">
        <f t="shared" si="1"/>
        <v>0.11139999999431893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459597.11290000001</v>
      </c>
      <c r="F13" s="25">
        <f>RA!I17</f>
        <v>53976.911599999999</v>
      </c>
      <c r="G13" s="16">
        <f t="shared" si="0"/>
        <v>405620.20130000002</v>
      </c>
      <c r="H13" s="27">
        <f>RA!J17</f>
        <v>11.744397448324399</v>
      </c>
      <c r="I13" s="20">
        <f>VLOOKUP(B13,RMS!B:D,3,FALSE)</f>
        <v>459597.14541453001</v>
      </c>
      <c r="J13" s="21">
        <f>VLOOKUP(B13,RMS!B:E,4,FALSE)</f>
        <v>405620.20121709403</v>
      </c>
      <c r="K13" s="22">
        <f t="shared" si="1"/>
        <v>-3.2514530001208186E-2</v>
      </c>
      <c r="L13" s="22">
        <f t="shared" si="2"/>
        <v>8.2905986346304417E-5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1192315.2598000001</v>
      </c>
      <c r="F14" s="25">
        <f>RA!I18</f>
        <v>197301.4265</v>
      </c>
      <c r="G14" s="16">
        <f t="shared" si="0"/>
        <v>995013.83330000006</v>
      </c>
      <c r="H14" s="27">
        <f>RA!J18</f>
        <v>16.5477565499829</v>
      </c>
      <c r="I14" s="20">
        <f>VLOOKUP(B14,RMS!B:D,3,FALSE)</f>
        <v>1192315.2989829101</v>
      </c>
      <c r="J14" s="21">
        <f>VLOOKUP(B14,RMS!B:E,4,FALSE)</f>
        <v>995013.83208803402</v>
      </c>
      <c r="K14" s="22">
        <f t="shared" si="1"/>
        <v>-3.9182909997180104E-2</v>
      </c>
      <c r="L14" s="22">
        <f t="shared" si="2"/>
        <v>1.2119660386815667E-3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552594.07479999994</v>
      </c>
      <c r="F15" s="25">
        <f>RA!I19</f>
        <v>54922.5288</v>
      </c>
      <c r="G15" s="16">
        <f t="shared" si="0"/>
        <v>497671.54599999997</v>
      </c>
      <c r="H15" s="27">
        <f>RA!J19</f>
        <v>9.9390368635201298</v>
      </c>
      <c r="I15" s="20">
        <f>VLOOKUP(B15,RMS!B:D,3,FALSE)</f>
        <v>552594.10353418801</v>
      </c>
      <c r="J15" s="21">
        <f>VLOOKUP(B15,RMS!B:E,4,FALSE)</f>
        <v>497671.54664017097</v>
      </c>
      <c r="K15" s="22">
        <f t="shared" si="1"/>
        <v>-2.8734188061207533E-2</v>
      </c>
      <c r="L15" s="22">
        <f t="shared" si="2"/>
        <v>-6.4017099794000387E-4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975554.38470000005</v>
      </c>
      <c r="F16" s="25">
        <f>RA!I20</f>
        <v>54569.586000000003</v>
      </c>
      <c r="G16" s="16">
        <f t="shared" si="0"/>
        <v>920984.79870000004</v>
      </c>
      <c r="H16" s="27">
        <f>RA!J20</f>
        <v>5.59370003926343</v>
      </c>
      <c r="I16" s="20">
        <f>VLOOKUP(B16,RMS!B:D,3,FALSE)</f>
        <v>975554.46750000003</v>
      </c>
      <c r="J16" s="21">
        <f>VLOOKUP(B16,RMS!B:E,4,FALSE)</f>
        <v>920984.79870000004</v>
      </c>
      <c r="K16" s="22">
        <f t="shared" si="1"/>
        <v>-8.2799999974668026E-2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305932.78529999999</v>
      </c>
      <c r="F17" s="25">
        <f>RA!I21</f>
        <v>39589.202899999997</v>
      </c>
      <c r="G17" s="16">
        <f t="shared" si="0"/>
        <v>266343.58240000001</v>
      </c>
      <c r="H17" s="27">
        <f>RA!J21</f>
        <v>12.9404904613863</v>
      </c>
      <c r="I17" s="20">
        <f>VLOOKUP(B17,RMS!B:D,3,FALSE)</f>
        <v>305932.65966293</v>
      </c>
      <c r="J17" s="21">
        <f>VLOOKUP(B17,RMS!B:E,4,FALSE)</f>
        <v>266343.58234719798</v>
      </c>
      <c r="K17" s="22">
        <f t="shared" si="1"/>
        <v>0.12563706998480484</v>
      </c>
      <c r="L17" s="22">
        <f t="shared" si="2"/>
        <v>5.2802031859755516E-5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801243.96059999999</v>
      </c>
      <c r="F18" s="25">
        <f>RA!I22</f>
        <v>122052.24129999999</v>
      </c>
      <c r="G18" s="16">
        <f t="shared" si="0"/>
        <v>679191.7193</v>
      </c>
      <c r="H18" s="27">
        <f>RA!J22</f>
        <v>15.232843840545501</v>
      </c>
      <c r="I18" s="20">
        <f>VLOOKUP(B18,RMS!B:D,3,FALSE)</f>
        <v>801244.08542684396</v>
      </c>
      <c r="J18" s="21">
        <f>VLOOKUP(B18,RMS!B:E,4,FALSE)</f>
        <v>679191.71949115</v>
      </c>
      <c r="K18" s="22">
        <f t="shared" si="1"/>
        <v>-0.12482684396672994</v>
      </c>
      <c r="L18" s="22">
        <f t="shared" si="2"/>
        <v>-1.9115000031888485E-4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2229817.1401999998</v>
      </c>
      <c r="F19" s="25">
        <f>RA!I23</f>
        <v>237897.1623</v>
      </c>
      <c r="G19" s="16">
        <f t="shared" si="0"/>
        <v>1991919.9778999998</v>
      </c>
      <c r="H19" s="27">
        <f>RA!J23</f>
        <v>10.6689090334404</v>
      </c>
      <c r="I19" s="20">
        <f>VLOOKUP(B19,RMS!B:D,3,FALSE)</f>
        <v>2229818.1151906</v>
      </c>
      <c r="J19" s="21">
        <f>VLOOKUP(B19,RMS!B:E,4,FALSE)</f>
        <v>1991920.0114299101</v>
      </c>
      <c r="K19" s="22">
        <f t="shared" si="1"/>
        <v>-0.97499060025438666</v>
      </c>
      <c r="L19" s="22">
        <f t="shared" si="2"/>
        <v>-3.3529910258948803E-2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243860.6606</v>
      </c>
      <c r="F20" s="25">
        <f>RA!I24</f>
        <v>40734.374499999998</v>
      </c>
      <c r="G20" s="16">
        <f t="shared" si="0"/>
        <v>203126.2861</v>
      </c>
      <c r="H20" s="27">
        <f>RA!J24</f>
        <v>16.703954791140301</v>
      </c>
      <c r="I20" s="20">
        <f>VLOOKUP(B20,RMS!B:D,3,FALSE)</f>
        <v>243860.671845231</v>
      </c>
      <c r="J20" s="21">
        <f>VLOOKUP(B20,RMS!B:E,4,FALSE)</f>
        <v>203126.29233946299</v>
      </c>
      <c r="K20" s="22">
        <f t="shared" si="1"/>
        <v>-1.1245230998611078E-2</v>
      </c>
      <c r="L20" s="22">
        <f t="shared" si="2"/>
        <v>-6.2394629931077361E-3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237285.15969999999</v>
      </c>
      <c r="F21" s="25">
        <f>RA!I25</f>
        <v>26364.318800000001</v>
      </c>
      <c r="G21" s="16">
        <f t="shared" si="0"/>
        <v>210920.84089999998</v>
      </c>
      <c r="H21" s="27">
        <f>RA!J25</f>
        <v>11.1108165522582</v>
      </c>
      <c r="I21" s="20">
        <f>VLOOKUP(B21,RMS!B:D,3,FALSE)</f>
        <v>237285.164527313</v>
      </c>
      <c r="J21" s="21">
        <f>VLOOKUP(B21,RMS!B:E,4,FALSE)</f>
        <v>210920.81604904801</v>
      </c>
      <c r="K21" s="22">
        <f t="shared" si="1"/>
        <v>-4.8273130087181926E-3</v>
      </c>
      <c r="L21" s="22">
        <f t="shared" si="2"/>
        <v>2.4850951973348856E-2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450327.58029999997</v>
      </c>
      <c r="F22" s="25">
        <f>RA!I26</f>
        <v>98457.538799999995</v>
      </c>
      <c r="G22" s="16">
        <f t="shared" si="0"/>
        <v>351870.04149999999</v>
      </c>
      <c r="H22" s="27">
        <f>RA!J26</f>
        <v>21.863537368599399</v>
      </c>
      <c r="I22" s="20">
        <f>VLOOKUP(B22,RMS!B:D,3,FALSE)</f>
        <v>450327.60523539101</v>
      </c>
      <c r="J22" s="21">
        <f>VLOOKUP(B22,RMS!B:E,4,FALSE)</f>
        <v>351870.05820136197</v>
      </c>
      <c r="K22" s="22">
        <f t="shared" si="1"/>
        <v>-2.4935391033068299E-2</v>
      </c>
      <c r="L22" s="22">
        <f t="shared" si="2"/>
        <v>-1.6701361979357898E-2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219132.87700000001</v>
      </c>
      <c r="F23" s="25">
        <f>RA!I27</f>
        <v>64515.451000000001</v>
      </c>
      <c r="G23" s="16">
        <f t="shared" si="0"/>
        <v>154617.42600000001</v>
      </c>
      <c r="H23" s="27">
        <f>RA!J27</f>
        <v>29.441246737247901</v>
      </c>
      <c r="I23" s="20">
        <f>VLOOKUP(B23,RMS!B:D,3,FALSE)</f>
        <v>219132.81547831499</v>
      </c>
      <c r="J23" s="21">
        <f>VLOOKUP(B23,RMS!B:E,4,FALSE)</f>
        <v>154617.42000122499</v>
      </c>
      <c r="K23" s="22">
        <f t="shared" si="1"/>
        <v>6.1521685012849048E-2</v>
      </c>
      <c r="L23" s="22">
        <f t="shared" si="2"/>
        <v>5.9987750137224793E-3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1010915.0744</v>
      </c>
      <c r="F24" s="25">
        <f>RA!I28</f>
        <v>43718.425999999999</v>
      </c>
      <c r="G24" s="16">
        <f t="shared" si="0"/>
        <v>967196.64840000006</v>
      </c>
      <c r="H24" s="27">
        <f>RA!J28</f>
        <v>4.3246388452509601</v>
      </c>
      <c r="I24" s="20">
        <f>VLOOKUP(B24,RMS!B:D,3,FALSE)</f>
        <v>1010915.07313274</v>
      </c>
      <c r="J24" s="21">
        <f>VLOOKUP(B24,RMS!B:E,4,FALSE)</f>
        <v>967196.63354312803</v>
      </c>
      <c r="K24" s="22">
        <f t="shared" si="1"/>
        <v>1.2672600569203496E-3</v>
      </c>
      <c r="L24" s="22">
        <f t="shared" si="2"/>
        <v>1.4856872032396495E-2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500868.42210000003</v>
      </c>
      <c r="F25" s="25">
        <f>RA!I29</f>
        <v>81794.538499999995</v>
      </c>
      <c r="G25" s="16">
        <f t="shared" si="0"/>
        <v>419073.88360000006</v>
      </c>
      <c r="H25" s="27">
        <f>RA!J29</f>
        <v>16.330544089215799</v>
      </c>
      <c r="I25" s="20">
        <f>VLOOKUP(B25,RMS!B:D,3,FALSE)</f>
        <v>500868.42393097299</v>
      </c>
      <c r="J25" s="21">
        <f>VLOOKUP(B25,RMS!B:E,4,FALSE)</f>
        <v>419073.85855606099</v>
      </c>
      <c r="K25" s="22">
        <f t="shared" si="1"/>
        <v>-1.8309729639440775E-3</v>
      </c>
      <c r="L25" s="22">
        <f t="shared" si="2"/>
        <v>2.5043939065653831E-2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674223.41029999999</v>
      </c>
      <c r="F26" s="25">
        <f>RA!I30</f>
        <v>105736.16379999999</v>
      </c>
      <c r="G26" s="16">
        <f t="shared" si="0"/>
        <v>568487.24650000001</v>
      </c>
      <c r="H26" s="27">
        <f>RA!J30</f>
        <v>15.6826598104851</v>
      </c>
      <c r="I26" s="20">
        <f>VLOOKUP(B26,RMS!B:D,3,FALSE)</f>
        <v>674223.40815486701</v>
      </c>
      <c r="J26" s="21">
        <f>VLOOKUP(B26,RMS!B:E,4,FALSE)</f>
        <v>568487.24037809495</v>
      </c>
      <c r="K26" s="22">
        <f t="shared" si="1"/>
        <v>2.1451329812407494E-3</v>
      </c>
      <c r="L26" s="22">
        <f t="shared" si="2"/>
        <v>6.1219050548970699E-3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726999.28559999994</v>
      </c>
      <c r="F27" s="25">
        <f>RA!I31</f>
        <v>46730.944799999997</v>
      </c>
      <c r="G27" s="16">
        <f t="shared" si="0"/>
        <v>680268.34079999989</v>
      </c>
      <c r="H27" s="27">
        <f>RA!J31</f>
        <v>6.42792169478302</v>
      </c>
      <c r="I27" s="20">
        <f>VLOOKUP(B27,RMS!B:D,3,FALSE)</f>
        <v>726999.24200265505</v>
      </c>
      <c r="J27" s="21">
        <f>VLOOKUP(B27,RMS!B:E,4,FALSE)</f>
        <v>680268.46831238898</v>
      </c>
      <c r="K27" s="22">
        <f t="shared" si="1"/>
        <v>4.3597344891168177E-2</v>
      </c>
      <c r="L27" s="22">
        <f t="shared" si="2"/>
        <v>-0.12751238909550011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121539.64870000001</v>
      </c>
      <c r="F28" s="25">
        <f>RA!I32</f>
        <v>32662.853500000001</v>
      </c>
      <c r="G28" s="16">
        <f t="shared" si="0"/>
        <v>88876.795200000008</v>
      </c>
      <c r="H28" s="27">
        <f>RA!J32</f>
        <v>26.8742372134238</v>
      </c>
      <c r="I28" s="20">
        <f>VLOOKUP(B28,RMS!B:D,3,FALSE)</f>
        <v>121539.552880206</v>
      </c>
      <c r="J28" s="21">
        <f>VLOOKUP(B28,RMS!B:E,4,FALSE)</f>
        <v>88876.799505733099</v>
      </c>
      <c r="K28" s="22">
        <f t="shared" si="1"/>
        <v>9.5819794005365111E-2</v>
      </c>
      <c r="L28" s="22">
        <f t="shared" si="2"/>
        <v>-4.3057330913143232E-3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7.6924000000000001</v>
      </c>
      <c r="F29" s="25">
        <f>RA!I33</f>
        <v>1.4978</v>
      </c>
      <c r="G29" s="16">
        <f t="shared" si="0"/>
        <v>6.1946000000000003</v>
      </c>
      <c r="H29" s="27">
        <f>RA!J33</f>
        <v>19.471166346003798</v>
      </c>
      <c r="I29" s="20">
        <f>VLOOKUP(B29,RMS!B:D,3,FALSE)</f>
        <v>7.6924000000000001</v>
      </c>
      <c r="J29" s="21">
        <f>VLOOKUP(B29,RMS!B:E,4,FALSE)</f>
        <v>6.1946000000000003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201287.31080000001</v>
      </c>
      <c r="F31" s="25">
        <f>RA!I35</f>
        <v>21625.336299999999</v>
      </c>
      <c r="G31" s="16">
        <f t="shared" si="0"/>
        <v>179661.97450000001</v>
      </c>
      <c r="H31" s="27">
        <f>RA!J35</f>
        <v>10.7435169231741</v>
      </c>
      <c r="I31" s="20">
        <f>VLOOKUP(B31,RMS!B:D,3,FALSE)</f>
        <v>201287.30960000001</v>
      </c>
      <c r="J31" s="21">
        <f>VLOOKUP(B31,RMS!B:E,4,FALSE)</f>
        <v>179661.97200000001</v>
      </c>
      <c r="K31" s="22">
        <f t="shared" si="1"/>
        <v>1.1999999987892807E-3</v>
      </c>
      <c r="L31" s="22">
        <f t="shared" si="2"/>
        <v>2.5000000023283064E-3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242613.67420000001</v>
      </c>
      <c r="F35" s="25">
        <f>RA!I39</f>
        <v>11368.481400000001</v>
      </c>
      <c r="G35" s="16">
        <f t="shared" si="0"/>
        <v>231245.19280000002</v>
      </c>
      <c r="H35" s="27">
        <f>RA!J39</f>
        <v>4.6858370359736297</v>
      </c>
      <c r="I35" s="20">
        <f>VLOOKUP(B35,RMS!B:D,3,FALSE)</f>
        <v>242613.67521367499</v>
      </c>
      <c r="J35" s="21">
        <f>VLOOKUP(B35,RMS!B:E,4,FALSE)</f>
        <v>231245.19145299101</v>
      </c>
      <c r="K35" s="22">
        <f t="shared" si="1"/>
        <v>-1.0136749770026654E-3</v>
      </c>
      <c r="L35" s="22">
        <f t="shared" si="2"/>
        <v>1.3470090052578598E-3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416105.02779999998</v>
      </c>
      <c r="F36" s="25">
        <f>RA!I40</f>
        <v>33262.771999999997</v>
      </c>
      <c r="G36" s="16">
        <f t="shared" si="0"/>
        <v>382842.25579999998</v>
      </c>
      <c r="H36" s="27">
        <f>RA!J40</f>
        <v>7.9938404435689003</v>
      </c>
      <c r="I36" s="20">
        <f>VLOOKUP(B36,RMS!B:D,3,FALSE)</f>
        <v>416105.02247521398</v>
      </c>
      <c r="J36" s="21">
        <f>VLOOKUP(B36,RMS!B:E,4,FALSE)</f>
        <v>382842.262847009</v>
      </c>
      <c r="K36" s="22">
        <f t="shared" si="1"/>
        <v>5.324786005076021E-3</v>
      </c>
      <c r="L36" s="22">
        <f t="shared" si="2"/>
        <v>-7.0470090140588582E-3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26345.3354</v>
      </c>
      <c r="F39" s="25">
        <f>RA!I43</f>
        <v>2028.2375</v>
      </c>
      <c r="G39" s="16">
        <f t="shared" si="0"/>
        <v>24317.097900000001</v>
      </c>
      <c r="H39" s="27">
        <f>RA!J43</f>
        <v>7.69865886770984</v>
      </c>
      <c r="I39" s="20">
        <f>VLOOKUP(B39,RMS!B:D,3,FALSE)</f>
        <v>26345.334921715501</v>
      </c>
      <c r="J39" s="21">
        <f>VLOOKUP(B39,RMS!B:E,4,FALSE)</f>
        <v>24317.098192269899</v>
      </c>
      <c r="K39" s="22">
        <f t="shared" si="1"/>
        <v>4.7828449896769598E-4</v>
      </c>
      <c r="L39" s="22">
        <f t="shared" si="2"/>
        <v>-2.9226989863673225E-4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35" t="s">
        <v>47</v>
      </c>
      <c r="W1" s="62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35"/>
      <c r="W2" s="62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36" t="s">
        <v>48</v>
      </c>
      <c r="W3" s="62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13758995.0701</v>
      </c>
      <c r="E7" s="44">
        <v>18131947</v>
      </c>
      <c r="F7" s="45">
        <v>75.882612441454896</v>
      </c>
      <c r="G7" s="44">
        <v>18173642.766100001</v>
      </c>
      <c r="H7" s="45">
        <v>-24.291484942329902</v>
      </c>
      <c r="I7" s="44">
        <v>1680082.0316000001</v>
      </c>
      <c r="J7" s="45">
        <v>12.210790272401701</v>
      </c>
      <c r="K7" s="44">
        <v>2600063.9120999998</v>
      </c>
      <c r="L7" s="45">
        <v>14.306784531662499</v>
      </c>
      <c r="M7" s="45">
        <v>-0.35383048709635601</v>
      </c>
      <c r="N7" s="44">
        <v>33898847.6818</v>
      </c>
      <c r="O7" s="44">
        <v>5850618052.9071999</v>
      </c>
      <c r="P7" s="44">
        <v>803970</v>
      </c>
      <c r="Q7" s="44">
        <v>1134263</v>
      </c>
      <c r="R7" s="45">
        <v>-29.119613352458799</v>
      </c>
      <c r="S7" s="44">
        <v>17.113816523129</v>
      </c>
      <c r="T7" s="44">
        <v>17.755893132104301</v>
      </c>
      <c r="U7" s="46">
        <v>-3.7518025748818098</v>
      </c>
    </row>
    <row r="8" spans="1:23" ht="12" thickBot="1">
      <c r="A8" s="68">
        <v>41610</v>
      </c>
      <c r="B8" s="60" t="s">
        <v>6</v>
      </c>
      <c r="C8" s="61"/>
      <c r="D8" s="47">
        <v>560466.7156</v>
      </c>
      <c r="E8" s="47">
        <v>586898</v>
      </c>
      <c r="F8" s="48">
        <v>95.496443266121204</v>
      </c>
      <c r="G8" s="47">
        <v>591132.44079999998</v>
      </c>
      <c r="H8" s="48">
        <v>-5.1876234636182401</v>
      </c>
      <c r="I8" s="47">
        <v>99077.722999999998</v>
      </c>
      <c r="J8" s="48">
        <v>17.677717559718701</v>
      </c>
      <c r="K8" s="47">
        <v>155370.35819999999</v>
      </c>
      <c r="L8" s="48">
        <v>26.283510678204699</v>
      </c>
      <c r="M8" s="48">
        <v>-0.36231257913132597</v>
      </c>
      <c r="N8" s="47">
        <v>1310106.9426</v>
      </c>
      <c r="O8" s="47">
        <v>205564759.6313</v>
      </c>
      <c r="P8" s="47">
        <v>23448</v>
      </c>
      <c r="Q8" s="47">
        <v>31842</v>
      </c>
      <c r="R8" s="48">
        <v>-26.3614094592048</v>
      </c>
      <c r="S8" s="47">
        <v>23.902538195155199</v>
      </c>
      <c r="T8" s="47">
        <v>23.542498178506399</v>
      </c>
      <c r="U8" s="49">
        <v>1.50628361602968</v>
      </c>
    </row>
    <row r="9" spans="1:23" ht="12" thickBot="1">
      <c r="A9" s="69"/>
      <c r="B9" s="60" t="s">
        <v>7</v>
      </c>
      <c r="C9" s="61"/>
      <c r="D9" s="47">
        <v>70707.383700000006</v>
      </c>
      <c r="E9" s="47">
        <v>88264</v>
      </c>
      <c r="F9" s="48">
        <v>80.108972740868296</v>
      </c>
      <c r="G9" s="47">
        <v>140721.31140000001</v>
      </c>
      <c r="H9" s="48">
        <v>-49.753606616829799</v>
      </c>
      <c r="I9" s="47">
        <v>16349.1682</v>
      </c>
      <c r="J9" s="48">
        <v>23.122292672243201</v>
      </c>
      <c r="K9" s="47">
        <v>32747.893499999998</v>
      </c>
      <c r="L9" s="48">
        <v>23.271452755946999</v>
      </c>
      <c r="M9" s="48">
        <v>-0.50075664561447297</v>
      </c>
      <c r="N9" s="47">
        <v>205775.54010000001</v>
      </c>
      <c r="O9" s="47">
        <v>38014194.842299998</v>
      </c>
      <c r="P9" s="47">
        <v>4513</v>
      </c>
      <c r="Q9" s="47">
        <v>8298</v>
      </c>
      <c r="R9" s="48">
        <v>-45.613400819474599</v>
      </c>
      <c r="S9" s="47">
        <v>15.6674902947042</v>
      </c>
      <c r="T9" s="47">
        <v>16.2771940708604</v>
      </c>
      <c r="U9" s="49">
        <v>-3.8915216456993398</v>
      </c>
    </row>
    <row r="10" spans="1:23" ht="12" thickBot="1">
      <c r="A10" s="69"/>
      <c r="B10" s="60" t="s">
        <v>8</v>
      </c>
      <c r="C10" s="61"/>
      <c r="D10" s="47">
        <v>92597.225600000005</v>
      </c>
      <c r="E10" s="47">
        <v>102352</v>
      </c>
      <c r="F10" s="48">
        <v>90.469385649523204</v>
      </c>
      <c r="G10" s="47">
        <v>136208.71040000001</v>
      </c>
      <c r="H10" s="48">
        <v>-32.018132079752803</v>
      </c>
      <c r="I10" s="47">
        <v>23579.471000000001</v>
      </c>
      <c r="J10" s="48">
        <v>25.4645545233269</v>
      </c>
      <c r="K10" s="47">
        <v>42793.7088</v>
      </c>
      <c r="L10" s="48">
        <v>31.417747568660602</v>
      </c>
      <c r="M10" s="48">
        <v>-0.44899678805123799</v>
      </c>
      <c r="N10" s="47">
        <v>270265.90970000002</v>
      </c>
      <c r="O10" s="47">
        <v>51616385.376900002</v>
      </c>
      <c r="P10" s="47">
        <v>72998</v>
      </c>
      <c r="Q10" s="47">
        <v>108375</v>
      </c>
      <c r="R10" s="48">
        <v>-32.643137254902001</v>
      </c>
      <c r="S10" s="47">
        <v>1.2684898983533801</v>
      </c>
      <c r="T10" s="47">
        <v>1.6393880885813199</v>
      </c>
      <c r="U10" s="49">
        <v>-29.239349143370902</v>
      </c>
    </row>
    <row r="11" spans="1:23" ht="12" thickBot="1">
      <c r="A11" s="69"/>
      <c r="B11" s="60" t="s">
        <v>9</v>
      </c>
      <c r="C11" s="61"/>
      <c r="D11" s="47">
        <v>60204.660300000003</v>
      </c>
      <c r="E11" s="47">
        <v>72237</v>
      </c>
      <c r="F11" s="48">
        <v>83.343245566676401</v>
      </c>
      <c r="G11" s="47">
        <v>100072.47</v>
      </c>
      <c r="H11" s="48">
        <v>-39.838938421326098</v>
      </c>
      <c r="I11" s="47">
        <v>12504.5211</v>
      </c>
      <c r="J11" s="48">
        <v>20.770021851614</v>
      </c>
      <c r="K11" s="47">
        <v>25459.423699999999</v>
      </c>
      <c r="L11" s="48">
        <v>25.4409866169987</v>
      </c>
      <c r="M11" s="48">
        <v>-0.50884508434493803</v>
      </c>
      <c r="N11" s="47">
        <v>144625.644</v>
      </c>
      <c r="O11" s="47">
        <v>18714191.5845</v>
      </c>
      <c r="P11" s="47">
        <v>2853</v>
      </c>
      <c r="Q11" s="47">
        <v>4011</v>
      </c>
      <c r="R11" s="48">
        <v>-28.870605833956599</v>
      </c>
      <c r="S11" s="47">
        <v>21.102229337539399</v>
      </c>
      <c r="T11" s="47">
        <v>21.0473656694091</v>
      </c>
      <c r="U11" s="49">
        <v>0.25998991505938701</v>
      </c>
    </row>
    <row r="12" spans="1:23" ht="12" thickBot="1">
      <c r="A12" s="69"/>
      <c r="B12" s="60" t="s">
        <v>10</v>
      </c>
      <c r="C12" s="61"/>
      <c r="D12" s="47">
        <v>249281.51930000001</v>
      </c>
      <c r="E12" s="47">
        <v>312947</v>
      </c>
      <c r="F12" s="48">
        <v>79.656146024726198</v>
      </c>
      <c r="G12" s="47">
        <v>374272.39799999999</v>
      </c>
      <c r="H12" s="48">
        <v>-33.395697723880801</v>
      </c>
      <c r="I12" s="47">
        <v>-16209.5951</v>
      </c>
      <c r="J12" s="48">
        <v>-6.50252579714601</v>
      </c>
      <c r="K12" s="47">
        <v>46239.0893</v>
      </c>
      <c r="L12" s="48">
        <v>12.354394699445599</v>
      </c>
      <c r="M12" s="48">
        <v>-1.35056043156109</v>
      </c>
      <c r="N12" s="47">
        <v>606968.33609999996</v>
      </c>
      <c r="O12" s="47">
        <v>72597799.990700006</v>
      </c>
      <c r="P12" s="47">
        <v>1927</v>
      </c>
      <c r="Q12" s="47">
        <v>2947</v>
      </c>
      <c r="R12" s="48">
        <v>-34.611469290804202</v>
      </c>
      <c r="S12" s="47">
        <v>129.36249055526699</v>
      </c>
      <c r="T12" s="47">
        <v>121.373198778419</v>
      </c>
      <c r="U12" s="49">
        <v>6.1758951474695696</v>
      </c>
    </row>
    <row r="13" spans="1:23" ht="12" thickBot="1">
      <c r="A13" s="69"/>
      <c r="B13" s="60" t="s">
        <v>11</v>
      </c>
      <c r="C13" s="61"/>
      <c r="D13" s="47">
        <v>367996.14179999998</v>
      </c>
      <c r="E13" s="47">
        <v>476703</v>
      </c>
      <c r="F13" s="48">
        <v>77.196103611682702</v>
      </c>
      <c r="G13" s="47">
        <v>547957.66680000001</v>
      </c>
      <c r="H13" s="48">
        <v>-32.842231417428899</v>
      </c>
      <c r="I13" s="47">
        <v>77309.856899999999</v>
      </c>
      <c r="J13" s="48">
        <v>21.008333544436098</v>
      </c>
      <c r="K13" s="47">
        <v>136961.68729999999</v>
      </c>
      <c r="L13" s="48">
        <v>24.994939499585399</v>
      </c>
      <c r="M13" s="48">
        <v>-0.43553662032024298</v>
      </c>
      <c r="N13" s="47">
        <v>987064.39350000001</v>
      </c>
      <c r="O13" s="47">
        <v>110666427.79979999</v>
      </c>
      <c r="P13" s="47">
        <v>9489</v>
      </c>
      <c r="Q13" s="47">
        <v>13990</v>
      </c>
      <c r="R13" s="48">
        <v>-32.172980700500403</v>
      </c>
      <c r="S13" s="47">
        <v>38.7813406892191</v>
      </c>
      <c r="T13" s="47">
        <v>44.250768527519703</v>
      </c>
      <c r="U13" s="49">
        <v>-14.1032458937683</v>
      </c>
    </row>
    <row r="14" spans="1:23" ht="12" thickBot="1">
      <c r="A14" s="69"/>
      <c r="B14" s="60" t="s">
        <v>12</v>
      </c>
      <c r="C14" s="61"/>
      <c r="D14" s="47">
        <v>168866.54680000001</v>
      </c>
      <c r="E14" s="47">
        <v>181266</v>
      </c>
      <c r="F14" s="48">
        <v>93.159526221133603</v>
      </c>
      <c r="G14" s="47">
        <v>225391.231</v>
      </c>
      <c r="H14" s="48">
        <v>-25.078475302351102</v>
      </c>
      <c r="I14" s="47">
        <v>34036.799099999997</v>
      </c>
      <c r="J14" s="48">
        <v>20.156034303414799</v>
      </c>
      <c r="K14" s="47">
        <v>46436.833200000001</v>
      </c>
      <c r="L14" s="48">
        <v>20.6027683481617</v>
      </c>
      <c r="M14" s="48">
        <v>-0.26703014063413799</v>
      </c>
      <c r="N14" s="47">
        <v>432871.04680000001</v>
      </c>
      <c r="O14" s="47">
        <v>57122558.6919</v>
      </c>
      <c r="P14" s="47">
        <v>2534</v>
      </c>
      <c r="Q14" s="47">
        <v>3771</v>
      </c>
      <c r="R14" s="48">
        <v>-32.802970034473603</v>
      </c>
      <c r="S14" s="47">
        <v>66.640310497237607</v>
      </c>
      <c r="T14" s="47">
        <v>70.009148766905298</v>
      </c>
      <c r="U14" s="49">
        <v>-5.0552559622413504</v>
      </c>
    </row>
    <row r="15" spans="1:23" ht="12" thickBot="1">
      <c r="A15" s="69"/>
      <c r="B15" s="60" t="s">
        <v>13</v>
      </c>
      <c r="C15" s="61"/>
      <c r="D15" s="47">
        <v>120613.44650000001</v>
      </c>
      <c r="E15" s="47">
        <v>121196</v>
      </c>
      <c r="F15" s="48">
        <v>99.519329433314596</v>
      </c>
      <c r="G15" s="47">
        <v>153016.891</v>
      </c>
      <c r="H15" s="48">
        <v>-21.176384050307199</v>
      </c>
      <c r="I15" s="47">
        <v>20726.6106</v>
      </c>
      <c r="J15" s="48">
        <v>17.184328282999498</v>
      </c>
      <c r="K15" s="47">
        <v>35346.977599999998</v>
      </c>
      <c r="L15" s="48">
        <v>23.100049523290899</v>
      </c>
      <c r="M15" s="48">
        <v>-0.41362424718315899</v>
      </c>
      <c r="N15" s="47">
        <v>305095.60369999998</v>
      </c>
      <c r="O15" s="47">
        <v>36296039.066</v>
      </c>
      <c r="P15" s="47">
        <v>4201</v>
      </c>
      <c r="Q15" s="47">
        <v>6895</v>
      </c>
      <c r="R15" s="48">
        <v>-39.0717911530094</v>
      </c>
      <c r="S15" s="47">
        <v>28.710651392525602</v>
      </c>
      <c r="T15" s="47">
        <v>26.755932878897799</v>
      </c>
      <c r="U15" s="49">
        <v>6.8083391313675401</v>
      </c>
    </row>
    <row r="16" spans="1:23" ht="12" thickBot="1">
      <c r="A16" s="69"/>
      <c r="B16" s="60" t="s">
        <v>14</v>
      </c>
      <c r="C16" s="61"/>
      <c r="D16" s="47">
        <v>479695.55290000001</v>
      </c>
      <c r="E16" s="47">
        <v>497840</v>
      </c>
      <c r="F16" s="48">
        <v>96.355365760083501</v>
      </c>
      <c r="G16" s="47">
        <v>606443.74659999995</v>
      </c>
      <c r="H16" s="48">
        <v>-20.900239207776199</v>
      </c>
      <c r="I16" s="47">
        <v>43397.4827</v>
      </c>
      <c r="J16" s="48">
        <v>9.0468803468450893</v>
      </c>
      <c r="K16" s="47">
        <v>60015.4686</v>
      </c>
      <c r="L16" s="48">
        <v>9.8962960598528795</v>
      </c>
      <c r="M16" s="48">
        <v>-0.27689504535502402</v>
      </c>
      <c r="N16" s="47">
        <v>1331448.7759</v>
      </c>
      <c r="O16" s="47">
        <v>287276660.92949998</v>
      </c>
      <c r="P16" s="47">
        <v>32196</v>
      </c>
      <c r="Q16" s="47">
        <v>55326</v>
      </c>
      <c r="R16" s="48">
        <v>-41.806745472291503</v>
      </c>
      <c r="S16" s="47">
        <v>14.899228255062701</v>
      </c>
      <c r="T16" s="47">
        <v>15.395170859993501</v>
      </c>
      <c r="U16" s="49">
        <v>-3.3286462657032798</v>
      </c>
    </row>
    <row r="17" spans="1:21" ht="12" thickBot="1">
      <c r="A17" s="69"/>
      <c r="B17" s="60" t="s">
        <v>15</v>
      </c>
      <c r="C17" s="61"/>
      <c r="D17" s="47">
        <v>459597.11290000001</v>
      </c>
      <c r="E17" s="47">
        <v>422793</v>
      </c>
      <c r="F17" s="48">
        <v>108.704995801728</v>
      </c>
      <c r="G17" s="47">
        <v>445690.22940000001</v>
      </c>
      <c r="H17" s="48">
        <v>3.12030252911799</v>
      </c>
      <c r="I17" s="47">
        <v>53976.911599999999</v>
      </c>
      <c r="J17" s="48">
        <v>11.744397448324399</v>
      </c>
      <c r="K17" s="47">
        <v>73898.443700000003</v>
      </c>
      <c r="L17" s="48">
        <v>16.580673935680402</v>
      </c>
      <c r="M17" s="48">
        <v>-0.26957985990711703</v>
      </c>
      <c r="N17" s="47">
        <v>997835.52899999998</v>
      </c>
      <c r="O17" s="47">
        <v>266280842.60030001</v>
      </c>
      <c r="P17" s="47">
        <v>9150</v>
      </c>
      <c r="Q17" s="47">
        <v>11161</v>
      </c>
      <c r="R17" s="48">
        <v>-18.0180987366723</v>
      </c>
      <c r="S17" s="47">
        <v>50.229192666666698</v>
      </c>
      <c r="T17" s="47">
        <v>48.224927524415399</v>
      </c>
      <c r="U17" s="49">
        <v>3.9902396113592702</v>
      </c>
    </row>
    <row r="18" spans="1:21" ht="12" thickBot="1">
      <c r="A18" s="69"/>
      <c r="B18" s="60" t="s">
        <v>16</v>
      </c>
      <c r="C18" s="61"/>
      <c r="D18" s="47">
        <v>1192315.2598000001</v>
      </c>
      <c r="E18" s="47">
        <v>1501940</v>
      </c>
      <c r="F18" s="48">
        <v>79.385012703569998</v>
      </c>
      <c r="G18" s="47">
        <v>2010667.9782</v>
      </c>
      <c r="H18" s="48">
        <v>-40.700539684956297</v>
      </c>
      <c r="I18" s="47">
        <v>197301.4265</v>
      </c>
      <c r="J18" s="48">
        <v>16.5477565499829</v>
      </c>
      <c r="K18" s="47">
        <v>366609.23249999998</v>
      </c>
      <c r="L18" s="48">
        <v>18.233205903452902</v>
      </c>
      <c r="M18" s="48">
        <v>-0.46182090081433003</v>
      </c>
      <c r="N18" s="47">
        <v>3314919.0241</v>
      </c>
      <c r="O18" s="47">
        <v>667180492.84879994</v>
      </c>
      <c r="P18" s="47">
        <v>66179</v>
      </c>
      <c r="Q18" s="47">
        <v>113721</v>
      </c>
      <c r="R18" s="48">
        <v>-41.805823023012501</v>
      </c>
      <c r="S18" s="47">
        <v>18.01651973889</v>
      </c>
      <c r="T18" s="47">
        <v>18.665011425330398</v>
      </c>
      <c r="U18" s="49">
        <v>-3.5994281683638198</v>
      </c>
    </row>
    <row r="19" spans="1:21" ht="12" thickBot="1">
      <c r="A19" s="69"/>
      <c r="B19" s="60" t="s">
        <v>17</v>
      </c>
      <c r="C19" s="61"/>
      <c r="D19" s="47">
        <v>552594.07479999994</v>
      </c>
      <c r="E19" s="47">
        <v>641231</v>
      </c>
      <c r="F19" s="48">
        <v>86.177067983300901</v>
      </c>
      <c r="G19" s="47">
        <v>686903.55949999997</v>
      </c>
      <c r="H19" s="48">
        <v>-19.552888151833798</v>
      </c>
      <c r="I19" s="47">
        <v>54922.5288</v>
      </c>
      <c r="J19" s="48">
        <v>9.9390368635201298</v>
      </c>
      <c r="K19" s="47">
        <v>87268.715400000001</v>
      </c>
      <c r="L19" s="48">
        <v>12.7046532505267</v>
      </c>
      <c r="M19" s="48">
        <v>-0.37065042669345899</v>
      </c>
      <c r="N19" s="47">
        <v>1423276.2379000001</v>
      </c>
      <c r="O19" s="47">
        <v>232593151.8238</v>
      </c>
      <c r="P19" s="47">
        <v>13571</v>
      </c>
      <c r="Q19" s="47">
        <v>23159</v>
      </c>
      <c r="R19" s="48">
        <v>-41.400751327777499</v>
      </c>
      <c r="S19" s="47">
        <v>40.718743998231503</v>
      </c>
      <c r="T19" s="47">
        <v>37.595844514011802</v>
      </c>
      <c r="U19" s="49">
        <v>7.6694396181653497</v>
      </c>
    </row>
    <row r="20" spans="1:21" ht="12" thickBot="1">
      <c r="A20" s="69"/>
      <c r="B20" s="60" t="s">
        <v>18</v>
      </c>
      <c r="C20" s="61"/>
      <c r="D20" s="47">
        <v>975554.38470000005</v>
      </c>
      <c r="E20" s="47">
        <v>1317775</v>
      </c>
      <c r="F20" s="48">
        <v>74.030421331410906</v>
      </c>
      <c r="G20" s="47">
        <v>1280576.3977999999</v>
      </c>
      <c r="H20" s="48">
        <v>-23.819118767456601</v>
      </c>
      <c r="I20" s="47">
        <v>54569.586000000003</v>
      </c>
      <c r="J20" s="48">
        <v>5.59370003926343</v>
      </c>
      <c r="K20" s="47">
        <v>82427.787599999996</v>
      </c>
      <c r="L20" s="48">
        <v>6.4367723582606198</v>
      </c>
      <c r="M20" s="48">
        <v>-0.33797099753772802</v>
      </c>
      <c r="N20" s="47">
        <v>2245756.7316000001</v>
      </c>
      <c r="O20" s="47">
        <v>356115673.63499999</v>
      </c>
      <c r="P20" s="47">
        <v>35690</v>
      </c>
      <c r="Q20" s="47">
        <v>45182</v>
      </c>
      <c r="R20" s="48">
        <v>-21.008366163516399</v>
      </c>
      <c r="S20" s="47">
        <v>27.334109966377099</v>
      </c>
      <c r="T20" s="47">
        <v>28.1130172834315</v>
      </c>
      <c r="U20" s="49">
        <v>-2.8495799497859098</v>
      </c>
    </row>
    <row r="21" spans="1:21" ht="12" thickBot="1">
      <c r="A21" s="69"/>
      <c r="B21" s="60" t="s">
        <v>19</v>
      </c>
      <c r="C21" s="61"/>
      <c r="D21" s="47">
        <v>305932.78529999999</v>
      </c>
      <c r="E21" s="47">
        <v>384582</v>
      </c>
      <c r="F21" s="48">
        <v>79.549429068443203</v>
      </c>
      <c r="G21" s="47">
        <v>390115.61619999999</v>
      </c>
      <c r="H21" s="48">
        <v>-21.578944139688598</v>
      </c>
      <c r="I21" s="47">
        <v>39589.202899999997</v>
      </c>
      <c r="J21" s="48">
        <v>12.9404904613863</v>
      </c>
      <c r="K21" s="47">
        <v>54344.438199999997</v>
      </c>
      <c r="L21" s="48">
        <v>13.930341658545499</v>
      </c>
      <c r="M21" s="48">
        <v>-0.27151325487435102</v>
      </c>
      <c r="N21" s="47">
        <v>731244.57629999996</v>
      </c>
      <c r="O21" s="47">
        <v>132638984.9734</v>
      </c>
      <c r="P21" s="47">
        <v>28852</v>
      </c>
      <c r="Q21" s="47">
        <v>40055</v>
      </c>
      <c r="R21" s="48">
        <v>-27.969042566471099</v>
      </c>
      <c r="S21" s="47">
        <v>10.603520910162199</v>
      </c>
      <c r="T21" s="47">
        <v>10.6181947572088</v>
      </c>
      <c r="U21" s="49">
        <v>-0.13838655264559699</v>
      </c>
    </row>
    <row r="22" spans="1:21" ht="12" thickBot="1">
      <c r="A22" s="69"/>
      <c r="B22" s="60" t="s">
        <v>20</v>
      </c>
      <c r="C22" s="61"/>
      <c r="D22" s="47">
        <v>801243.96059999999</v>
      </c>
      <c r="E22" s="47">
        <v>1038465</v>
      </c>
      <c r="F22" s="48">
        <v>77.156568646993406</v>
      </c>
      <c r="G22" s="47">
        <v>921411.13950000005</v>
      </c>
      <c r="H22" s="48">
        <v>-13.041645987176601</v>
      </c>
      <c r="I22" s="47">
        <v>122052.24129999999</v>
      </c>
      <c r="J22" s="48">
        <v>15.232843840545501</v>
      </c>
      <c r="K22" s="47">
        <v>141103.02609999999</v>
      </c>
      <c r="L22" s="48">
        <v>15.313796420626</v>
      </c>
      <c r="M22" s="48">
        <v>-0.135013297209506</v>
      </c>
      <c r="N22" s="47">
        <v>2054969.0441000001</v>
      </c>
      <c r="O22" s="47">
        <v>378105496.9188</v>
      </c>
      <c r="P22" s="47">
        <v>50761</v>
      </c>
      <c r="Q22" s="47">
        <v>80667</v>
      </c>
      <c r="R22" s="48">
        <v>-37.073400523138297</v>
      </c>
      <c r="S22" s="47">
        <v>15.7846370363074</v>
      </c>
      <c r="T22" s="47">
        <v>15.541982266602201</v>
      </c>
      <c r="U22" s="49">
        <v>1.5372844440265001</v>
      </c>
    </row>
    <row r="23" spans="1:21" ht="12" thickBot="1">
      <c r="A23" s="69"/>
      <c r="B23" s="60" t="s">
        <v>21</v>
      </c>
      <c r="C23" s="61"/>
      <c r="D23" s="47">
        <v>2229817.1401999998</v>
      </c>
      <c r="E23" s="47">
        <v>2294995</v>
      </c>
      <c r="F23" s="48">
        <v>97.159999921568499</v>
      </c>
      <c r="G23" s="47">
        <v>2189282.3190000001</v>
      </c>
      <c r="H23" s="48">
        <v>1.8515118332712399</v>
      </c>
      <c r="I23" s="47">
        <v>237897.1623</v>
      </c>
      <c r="J23" s="48">
        <v>10.6689090334404</v>
      </c>
      <c r="K23" s="47">
        <v>326963.28460000001</v>
      </c>
      <c r="L23" s="48">
        <v>14.9347245790277</v>
      </c>
      <c r="M23" s="48">
        <v>-0.27240404808436403</v>
      </c>
      <c r="N23" s="47">
        <v>5465739.8678000001</v>
      </c>
      <c r="O23" s="47">
        <v>851516264.87100005</v>
      </c>
      <c r="P23" s="47">
        <v>77646</v>
      </c>
      <c r="Q23" s="47">
        <v>113497</v>
      </c>
      <c r="R23" s="48">
        <v>-31.587619056010301</v>
      </c>
      <c r="S23" s="47">
        <v>28.7177335625789</v>
      </c>
      <c r="T23" s="47">
        <v>28.5110859987489</v>
      </c>
      <c r="U23" s="49">
        <v>0.71958172945547705</v>
      </c>
    </row>
    <row r="24" spans="1:21" ht="12" thickBot="1">
      <c r="A24" s="69"/>
      <c r="B24" s="60" t="s">
        <v>22</v>
      </c>
      <c r="C24" s="61"/>
      <c r="D24" s="47">
        <v>243860.6606</v>
      </c>
      <c r="E24" s="47">
        <v>303163</v>
      </c>
      <c r="F24" s="48">
        <v>80.438793850172999</v>
      </c>
      <c r="G24" s="47">
        <v>362188.03499999997</v>
      </c>
      <c r="H24" s="48">
        <v>-32.670150023039803</v>
      </c>
      <c r="I24" s="47">
        <v>40734.374499999998</v>
      </c>
      <c r="J24" s="48">
        <v>16.703954791140301</v>
      </c>
      <c r="K24" s="47">
        <v>25865.0556</v>
      </c>
      <c r="L24" s="48">
        <v>7.14133353411302</v>
      </c>
      <c r="M24" s="48">
        <v>0.57488060841438904</v>
      </c>
      <c r="N24" s="47">
        <v>595407.49690000003</v>
      </c>
      <c r="O24" s="47">
        <v>103062365.801</v>
      </c>
      <c r="P24" s="47">
        <v>26855</v>
      </c>
      <c r="Q24" s="47">
        <v>38400</v>
      </c>
      <c r="R24" s="48">
        <v>-30.0651041666667</v>
      </c>
      <c r="S24" s="47">
        <v>9.0806427331968003</v>
      </c>
      <c r="T24" s="47">
        <v>9.1548655286458303</v>
      </c>
      <c r="U24" s="49">
        <v>-0.81737380964998596</v>
      </c>
    </row>
    <row r="25" spans="1:21" ht="12" thickBot="1">
      <c r="A25" s="69"/>
      <c r="B25" s="60" t="s">
        <v>23</v>
      </c>
      <c r="C25" s="61"/>
      <c r="D25" s="47">
        <v>237285.15969999999</v>
      </c>
      <c r="E25" s="47">
        <v>225050</v>
      </c>
      <c r="F25" s="48">
        <v>105.436640613197</v>
      </c>
      <c r="G25" s="47">
        <v>449619.58</v>
      </c>
      <c r="H25" s="48">
        <v>-47.225349994766702</v>
      </c>
      <c r="I25" s="47">
        <v>26364.318800000001</v>
      </c>
      <c r="J25" s="48">
        <v>11.1108165522582</v>
      </c>
      <c r="K25" s="47">
        <v>45792.336199999998</v>
      </c>
      <c r="L25" s="48">
        <v>10.1846846171601</v>
      </c>
      <c r="M25" s="48">
        <v>-0.42426351246084698</v>
      </c>
      <c r="N25" s="47">
        <v>650096.11010000005</v>
      </c>
      <c r="O25" s="47">
        <v>87981691.272100002</v>
      </c>
      <c r="P25" s="47">
        <v>15730</v>
      </c>
      <c r="Q25" s="47">
        <v>23469</v>
      </c>
      <c r="R25" s="48">
        <v>-32.9754143764114</v>
      </c>
      <c r="S25" s="47">
        <v>15.0848798283535</v>
      </c>
      <c r="T25" s="47">
        <v>17.589626758703002</v>
      </c>
      <c r="U25" s="49">
        <v>-16.604354551380599</v>
      </c>
    </row>
    <row r="26" spans="1:21" ht="12" thickBot="1">
      <c r="A26" s="69"/>
      <c r="B26" s="60" t="s">
        <v>24</v>
      </c>
      <c r="C26" s="61"/>
      <c r="D26" s="47">
        <v>450327.58029999997</v>
      </c>
      <c r="E26" s="47">
        <v>461284</v>
      </c>
      <c r="F26" s="48">
        <v>97.624799537811796</v>
      </c>
      <c r="G26" s="47">
        <v>512953.60859999998</v>
      </c>
      <c r="H26" s="48">
        <v>-12.208906858248801</v>
      </c>
      <c r="I26" s="47">
        <v>98457.538799999995</v>
      </c>
      <c r="J26" s="48">
        <v>21.863537368599399</v>
      </c>
      <c r="K26" s="47">
        <v>108946.5702</v>
      </c>
      <c r="L26" s="48">
        <v>21.2390688696678</v>
      </c>
      <c r="M26" s="48">
        <v>-9.6276839011496002E-2</v>
      </c>
      <c r="N26" s="47">
        <v>1017974.3225</v>
      </c>
      <c r="O26" s="47">
        <v>184618088.58000001</v>
      </c>
      <c r="P26" s="47">
        <v>38701</v>
      </c>
      <c r="Q26" s="47">
        <v>48454</v>
      </c>
      <c r="R26" s="48">
        <v>-20.128369174887499</v>
      </c>
      <c r="S26" s="47">
        <v>11.6360709103124</v>
      </c>
      <c r="T26" s="47">
        <v>11.715167833409</v>
      </c>
      <c r="U26" s="49">
        <v>-0.67975628290914902</v>
      </c>
    </row>
    <row r="27" spans="1:21" ht="12" thickBot="1">
      <c r="A27" s="69"/>
      <c r="B27" s="60" t="s">
        <v>25</v>
      </c>
      <c r="C27" s="61"/>
      <c r="D27" s="47">
        <v>219132.87700000001</v>
      </c>
      <c r="E27" s="47">
        <v>267806</v>
      </c>
      <c r="F27" s="48">
        <v>81.825230577358198</v>
      </c>
      <c r="G27" s="47">
        <v>327643.06520000001</v>
      </c>
      <c r="H27" s="48">
        <v>-33.118414434855502</v>
      </c>
      <c r="I27" s="47">
        <v>64515.451000000001</v>
      </c>
      <c r="J27" s="48">
        <v>29.441246737247901</v>
      </c>
      <c r="K27" s="47">
        <v>97970.970700000005</v>
      </c>
      <c r="L27" s="48">
        <v>29.901737929413098</v>
      </c>
      <c r="M27" s="48">
        <v>-0.34148400756837699</v>
      </c>
      <c r="N27" s="47">
        <v>541779.25659999996</v>
      </c>
      <c r="O27" s="47">
        <v>86830055.866099998</v>
      </c>
      <c r="P27" s="47">
        <v>32665</v>
      </c>
      <c r="Q27" s="47">
        <v>46823</v>
      </c>
      <c r="R27" s="48">
        <v>-30.237276552121799</v>
      </c>
      <c r="S27" s="47">
        <v>6.7084915658962201</v>
      </c>
      <c r="T27" s="47">
        <v>6.8907669222390702</v>
      </c>
      <c r="U27" s="49">
        <v>-2.71708407996636</v>
      </c>
    </row>
    <row r="28" spans="1:21" ht="12" thickBot="1">
      <c r="A28" s="69"/>
      <c r="B28" s="60" t="s">
        <v>26</v>
      </c>
      <c r="C28" s="61"/>
      <c r="D28" s="47">
        <v>1010915.0744</v>
      </c>
      <c r="E28" s="47">
        <v>1016463</v>
      </c>
      <c r="F28" s="48">
        <v>99.454193059658806</v>
      </c>
      <c r="G28" s="47">
        <v>1337624.8995999999</v>
      </c>
      <c r="H28" s="48">
        <v>-24.424621977185001</v>
      </c>
      <c r="I28" s="47">
        <v>43718.425999999999</v>
      </c>
      <c r="J28" s="48">
        <v>4.3246388452509601</v>
      </c>
      <c r="K28" s="47">
        <v>95703.427100000001</v>
      </c>
      <c r="L28" s="48">
        <v>7.1547282895689897</v>
      </c>
      <c r="M28" s="48">
        <v>-0.54318850092673399</v>
      </c>
      <c r="N28" s="47">
        <v>2322940.9759999998</v>
      </c>
      <c r="O28" s="47">
        <v>305834464.07279998</v>
      </c>
      <c r="P28" s="47">
        <v>44784</v>
      </c>
      <c r="Q28" s="47">
        <v>53482</v>
      </c>
      <c r="R28" s="48">
        <v>-16.263415728656401</v>
      </c>
      <c r="S28" s="47">
        <v>22.573130457306199</v>
      </c>
      <c r="T28" s="47">
        <v>24.532102419505598</v>
      </c>
      <c r="U28" s="49">
        <v>-8.6783353593980301</v>
      </c>
    </row>
    <row r="29" spans="1:21" ht="12" thickBot="1">
      <c r="A29" s="69"/>
      <c r="B29" s="60" t="s">
        <v>27</v>
      </c>
      <c r="C29" s="61"/>
      <c r="D29" s="47">
        <v>500868.42210000003</v>
      </c>
      <c r="E29" s="47">
        <v>650403</v>
      </c>
      <c r="F29" s="48">
        <v>77.008934783511194</v>
      </c>
      <c r="G29" s="47">
        <v>629584.90980000002</v>
      </c>
      <c r="H29" s="48">
        <v>-20.444658964410301</v>
      </c>
      <c r="I29" s="47">
        <v>81794.538499999995</v>
      </c>
      <c r="J29" s="48">
        <v>16.330544089215799</v>
      </c>
      <c r="K29" s="47">
        <v>121693.7205</v>
      </c>
      <c r="L29" s="48">
        <v>19.329199065247401</v>
      </c>
      <c r="M29" s="48">
        <v>-0.32786557791205001</v>
      </c>
      <c r="N29" s="47">
        <v>1099806.58</v>
      </c>
      <c r="O29" s="47">
        <v>210934698.25130001</v>
      </c>
      <c r="P29" s="47">
        <v>83799</v>
      </c>
      <c r="Q29" s="47">
        <v>95422</v>
      </c>
      <c r="R29" s="48">
        <v>-12.180629205005101</v>
      </c>
      <c r="S29" s="47">
        <v>5.9770214692299399</v>
      </c>
      <c r="T29" s="47">
        <v>6.2767302917566203</v>
      </c>
      <c r="U29" s="49">
        <v>-5.0143507777175103</v>
      </c>
    </row>
    <row r="30" spans="1:21" ht="12" thickBot="1">
      <c r="A30" s="69"/>
      <c r="B30" s="60" t="s">
        <v>28</v>
      </c>
      <c r="C30" s="61"/>
      <c r="D30" s="47">
        <v>674223.41029999999</v>
      </c>
      <c r="E30" s="47">
        <v>980970</v>
      </c>
      <c r="F30" s="48">
        <v>68.730278224614395</v>
      </c>
      <c r="G30" s="47">
        <v>958307.5344</v>
      </c>
      <c r="H30" s="48">
        <v>-29.644358820351599</v>
      </c>
      <c r="I30" s="47">
        <v>105736.16379999999</v>
      </c>
      <c r="J30" s="48">
        <v>15.6826598104851</v>
      </c>
      <c r="K30" s="47">
        <v>174446.99359999999</v>
      </c>
      <c r="L30" s="48">
        <v>18.203654603344201</v>
      </c>
      <c r="M30" s="48">
        <v>-0.39387798197056501</v>
      </c>
      <c r="N30" s="47">
        <v>1604603.0405999999</v>
      </c>
      <c r="O30" s="47">
        <v>378263688.42339998</v>
      </c>
      <c r="P30" s="47">
        <v>54937</v>
      </c>
      <c r="Q30" s="47">
        <v>74418</v>
      </c>
      <c r="R30" s="48">
        <v>-26.177806444677401</v>
      </c>
      <c r="S30" s="47">
        <v>12.2726652401842</v>
      </c>
      <c r="T30" s="47">
        <v>12.502077861538901</v>
      </c>
      <c r="U30" s="49">
        <v>-1.86929747422347</v>
      </c>
    </row>
    <row r="31" spans="1:21" ht="12" thickBot="1">
      <c r="A31" s="69"/>
      <c r="B31" s="60" t="s">
        <v>29</v>
      </c>
      <c r="C31" s="61"/>
      <c r="D31" s="47">
        <v>726999.28559999994</v>
      </c>
      <c r="E31" s="47">
        <v>1018807</v>
      </c>
      <c r="F31" s="48">
        <v>71.357900524829503</v>
      </c>
      <c r="G31" s="47">
        <v>1006807.8046</v>
      </c>
      <c r="H31" s="48">
        <v>-27.7916517652708</v>
      </c>
      <c r="I31" s="47">
        <v>46730.944799999997</v>
      </c>
      <c r="J31" s="48">
        <v>6.42792169478302</v>
      </c>
      <c r="K31" s="47">
        <v>26948.977500000001</v>
      </c>
      <c r="L31" s="48">
        <v>2.6766754664468202</v>
      </c>
      <c r="M31" s="48">
        <v>0.73405261108700703</v>
      </c>
      <c r="N31" s="47">
        <v>1707415.2016</v>
      </c>
      <c r="O31" s="47">
        <v>324302236.48949999</v>
      </c>
      <c r="P31" s="47">
        <v>28833</v>
      </c>
      <c r="Q31" s="47">
        <v>35052</v>
      </c>
      <c r="R31" s="48">
        <v>-17.742211571379698</v>
      </c>
      <c r="S31" s="47">
        <v>25.214139548434101</v>
      </c>
      <c r="T31" s="47">
        <v>27.970327399292501</v>
      </c>
      <c r="U31" s="49">
        <v>-10.9311199994115</v>
      </c>
    </row>
    <row r="32" spans="1:21" ht="12" thickBot="1">
      <c r="A32" s="69"/>
      <c r="B32" s="60" t="s">
        <v>30</v>
      </c>
      <c r="C32" s="61"/>
      <c r="D32" s="47">
        <v>121539.64870000001</v>
      </c>
      <c r="E32" s="47">
        <v>140219</v>
      </c>
      <c r="F32" s="48">
        <v>86.678444932569803</v>
      </c>
      <c r="G32" s="47">
        <v>144521.383</v>
      </c>
      <c r="H32" s="48">
        <v>-15.901961234345499</v>
      </c>
      <c r="I32" s="47">
        <v>32662.853500000001</v>
      </c>
      <c r="J32" s="48">
        <v>26.8742372134238</v>
      </c>
      <c r="K32" s="47">
        <v>42207.631500000003</v>
      </c>
      <c r="L32" s="48">
        <v>29.205111813799899</v>
      </c>
      <c r="M32" s="48">
        <v>-0.22613867826248399</v>
      </c>
      <c r="N32" s="47">
        <v>294995.45600000001</v>
      </c>
      <c r="O32" s="47">
        <v>47737904.1237</v>
      </c>
      <c r="P32" s="47">
        <v>26370</v>
      </c>
      <c r="Q32" s="47">
        <v>34883</v>
      </c>
      <c r="R32" s="48">
        <v>-24.4044376917123</v>
      </c>
      <c r="S32" s="47">
        <v>4.6090120857034496</v>
      </c>
      <c r="T32" s="47">
        <v>4.9725025743198703</v>
      </c>
      <c r="U32" s="49">
        <v>-7.8865162828259603</v>
      </c>
    </row>
    <row r="33" spans="1:21" ht="12" thickBot="1">
      <c r="A33" s="69"/>
      <c r="B33" s="60" t="s">
        <v>31</v>
      </c>
      <c r="C33" s="61"/>
      <c r="D33" s="47">
        <v>7.6924000000000001</v>
      </c>
      <c r="E33" s="50"/>
      <c r="F33" s="50"/>
      <c r="G33" s="47">
        <v>165.00399999999999</v>
      </c>
      <c r="H33" s="48">
        <v>-95.338052410850693</v>
      </c>
      <c r="I33" s="47">
        <v>1.4978</v>
      </c>
      <c r="J33" s="48">
        <v>19.471166346003798</v>
      </c>
      <c r="K33" s="47">
        <v>30.0077</v>
      </c>
      <c r="L33" s="48">
        <v>18.186043974691501</v>
      </c>
      <c r="M33" s="48">
        <v>-0.95008614455623097</v>
      </c>
      <c r="N33" s="47">
        <v>23.923300000000001</v>
      </c>
      <c r="O33" s="47">
        <v>30209.989000000001</v>
      </c>
      <c r="P33" s="47">
        <v>2</v>
      </c>
      <c r="Q33" s="47">
        <v>4</v>
      </c>
      <c r="R33" s="48">
        <v>-50</v>
      </c>
      <c r="S33" s="47">
        <v>3.8462000000000001</v>
      </c>
      <c r="T33" s="47">
        <v>4.0577249999999996</v>
      </c>
      <c r="U33" s="49">
        <v>-5.4995840049919504</v>
      </c>
    </row>
    <row r="34" spans="1:21" ht="12" thickBot="1">
      <c r="A34" s="69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60" t="s">
        <v>32</v>
      </c>
      <c r="C35" s="61"/>
      <c r="D35" s="47">
        <v>201287.31080000001</v>
      </c>
      <c r="E35" s="47">
        <v>225962</v>
      </c>
      <c r="F35" s="48">
        <v>89.0801598498863</v>
      </c>
      <c r="G35" s="47">
        <v>277859.94540000003</v>
      </c>
      <c r="H35" s="48">
        <v>-27.557996705774901</v>
      </c>
      <c r="I35" s="47">
        <v>21625.336299999999</v>
      </c>
      <c r="J35" s="48">
        <v>10.7435169231741</v>
      </c>
      <c r="K35" s="47">
        <v>40240.743499999997</v>
      </c>
      <c r="L35" s="48">
        <v>14.4823837210759</v>
      </c>
      <c r="M35" s="48">
        <v>-0.462600975551061</v>
      </c>
      <c r="N35" s="47">
        <v>486268.91259999998</v>
      </c>
      <c r="O35" s="47">
        <v>53341779.425800003</v>
      </c>
      <c r="P35" s="47">
        <v>12630</v>
      </c>
      <c r="Q35" s="47">
        <v>17074</v>
      </c>
      <c r="R35" s="48">
        <v>-26.027878645894301</v>
      </c>
      <c r="S35" s="47">
        <v>15.937237593032499</v>
      </c>
      <c r="T35" s="47">
        <v>16.690968829799701</v>
      </c>
      <c r="U35" s="49">
        <v>-4.7293719025482499</v>
      </c>
    </row>
    <row r="36" spans="1:21" ht="12" thickBot="1">
      <c r="A36" s="69"/>
      <c r="B36" s="60" t="s">
        <v>37</v>
      </c>
      <c r="C36" s="61"/>
      <c r="D36" s="50"/>
      <c r="E36" s="47">
        <v>741865</v>
      </c>
      <c r="F36" s="50"/>
      <c r="G36" s="47">
        <v>185652.74</v>
      </c>
      <c r="H36" s="50"/>
      <c r="I36" s="50"/>
      <c r="J36" s="50"/>
      <c r="K36" s="47">
        <v>7647.1111000000001</v>
      </c>
      <c r="L36" s="48">
        <v>4.1190402576336904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60" t="s">
        <v>38</v>
      </c>
      <c r="C37" s="61"/>
      <c r="D37" s="50"/>
      <c r="E37" s="47">
        <v>239076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60" t="s">
        <v>39</v>
      </c>
      <c r="C38" s="61"/>
      <c r="D38" s="50"/>
      <c r="E38" s="47">
        <v>281432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60" t="s">
        <v>33</v>
      </c>
      <c r="C39" s="61"/>
      <c r="D39" s="47">
        <v>242613.67420000001</v>
      </c>
      <c r="E39" s="47">
        <v>549413</v>
      </c>
      <c r="F39" s="48">
        <v>44.158706510402901</v>
      </c>
      <c r="G39" s="47">
        <v>378659.28</v>
      </c>
      <c r="H39" s="48">
        <v>-35.9282375966066</v>
      </c>
      <c r="I39" s="47">
        <v>11368.481400000001</v>
      </c>
      <c r="J39" s="48">
        <v>4.6858370359736297</v>
      </c>
      <c r="K39" s="47">
        <v>23083.538499999999</v>
      </c>
      <c r="L39" s="48">
        <v>6.0961238029079903</v>
      </c>
      <c r="M39" s="48">
        <v>-0.50750698815088502</v>
      </c>
      <c r="N39" s="47">
        <v>640685.89690000005</v>
      </c>
      <c r="O39" s="47">
        <v>122018184.1049</v>
      </c>
      <c r="P39" s="47">
        <v>375</v>
      </c>
      <c r="Q39" s="47">
        <v>584</v>
      </c>
      <c r="R39" s="48">
        <v>-35.787671232876697</v>
      </c>
      <c r="S39" s="47">
        <v>646.96979786666702</v>
      </c>
      <c r="T39" s="47">
        <v>681.63051832191798</v>
      </c>
      <c r="U39" s="49">
        <v>-5.3573938952857096</v>
      </c>
    </row>
    <row r="40" spans="1:21" ht="12" thickBot="1">
      <c r="A40" s="69"/>
      <c r="B40" s="60" t="s">
        <v>34</v>
      </c>
      <c r="C40" s="61"/>
      <c r="D40" s="47">
        <v>416105.02779999998</v>
      </c>
      <c r="E40" s="47">
        <v>612811</v>
      </c>
      <c r="F40" s="48">
        <v>67.901037644559295</v>
      </c>
      <c r="G40" s="47">
        <v>720981.93189999997</v>
      </c>
      <c r="H40" s="48">
        <v>-42.286344582389098</v>
      </c>
      <c r="I40" s="47">
        <v>33262.771999999997</v>
      </c>
      <c r="J40" s="48">
        <v>7.9938404435689003</v>
      </c>
      <c r="K40" s="47">
        <v>65346.023000000001</v>
      </c>
      <c r="L40" s="48">
        <v>9.0634758110780904</v>
      </c>
      <c r="M40" s="48">
        <v>-0.49097480653107201</v>
      </c>
      <c r="N40" s="47">
        <v>1056945.4042</v>
      </c>
      <c r="O40" s="47">
        <v>167340710.67129999</v>
      </c>
      <c r="P40" s="47">
        <v>2238</v>
      </c>
      <c r="Q40" s="47">
        <v>3228</v>
      </c>
      <c r="R40" s="48">
        <v>-30.6691449814126</v>
      </c>
      <c r="S40" s="47">
        <v>185.92717953529899</v>
      </c>
      <c r="T40" s="47">
        <v>198.52551933085499</v>
      </c>
      <c r="U40" s="49">
        <v>-6.7759538046258401</v>
      </c>
    </row>
    <row r="41" spans="1:21" ht="12" thickBot="1">
      <c r="A41" s="69"/>
      <c r="B41" s="60" t="s">
        <v>40</v>
      </c>
      <c r="C41" s="61"/>
      <c r="D41" s="50"/>
      <c r="E41" s="47">
        <v>265139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60" t="s">
        <v>41</v>
      </c>
      <c r="C42" s="61"/>
      <c r="D42" s="50"/>
      <c r="E42" s="47">
        <v>110600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60" t="s">
        <v>35</v>
      </c>
      <c r="C43" s="61"/>
      <c r="D43" s="52">
        <v>26345.3354</v>
      </c>
      <c r="E43" s="53"/>
      <c r="F43" s="53"/>
      <c r="G43" s="52">
        <v>81208.938999999998</v>
      </c>
      <c r="H43" s="54">
        <v>-67.558577018226998</v>
      </c>
      <c r="I43" s="52">
        <v>2028.2375</v>
      </c>
      <c r="J43" s="54">
        <v>7.69865886770984</v>
      </c>
      <c r="K43" s="52">
        <v>10154.437099999999</v>
      </c>
      <c r="L43" s="54">
        <v>12.5040878812614</v>
      </c>
      <c r="M43" s="54">
        <v>-0.80026096178191897</v>
      </c>
      <c r="N43" s="52">
        <v>51941.901299999998</v>
      </c>
      <c r="O43" s="52">
        <v>16022024.352299999</v>
      </c>
      <c r="P43" s="52">
        <v>43</v>
      </c>
      <c r="Q43" s="52">
        <v>73</v>
      </c>
      <c r="R43" s="54">
        <v>-41.095890410958901</v>
      </c>
      <c r="S43" s="52">
        <v>612.68221860465098</v>
      </c>
      <c r="T43" s="52">
        <v>350.637889041096</v>
      </c>
      <c r="U43" s="55">
        <v>42.7700236119707</v>
      </c>
    </row>
  </sheetData>
  <mergeCells count="41">
    <mergeCell ref="B35:C35"/>
    <mergeCell ref="B36:C36"/>
    <mergeCell ref="B25:C25"/>
    <mergeCell ref="B31:C31"/>
    <mergeCell ref="B32:C32"/>
    <mergeCell ref="B33:C33"/>
    <mergeCell ref="B18:C18"/>
    <mergeCell ref="B34:C34"/>
    <mergeCell ref="B43:C43"/>
    <mergeCell ref="B37:C37"/>
    <mergeCell ref="B38:C38"/>
    <mergeCell ref="B39:C39"/>
    <mergeCell ref="B40:C40"/>
    <mergeCell ref="B41:C41"/>
    <mergeCell ref="B42:C42"/>
    <mergeCell ref="B27:C27"/>
    <mergeCell ref="B28:C28"/>
    <mergeCell ref="B29:C29"/>
    <mergeCell ref="B30:C30"/>
    <mergeCell ref="A1:U4"/>
    <mergeCell ref="B20:C20"/>
    <mergeCell ref="B21:C21"/>
    <mergeCell ref="B22:C22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26:C26"/>
    <mergeCell ref="B14:C14"/>
    <mergeCell ref="B15:C15"/>
    <mergeCell ref="B16:C16"/>
    <mergeCell ref="B17:C17"/>
    <mergeCell ref="B19:C1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47576</v>
      </c>
      <c r="D2" s="32">
        <v>560467.16242393199</v>
      </c>
      <c r="E2" s="32">
        <v>461388.99317094003</v>
      </c>
      <c r="F2" s="32">
        <v>99078.169252991502</v>
      </c>
      <c r="G2" s="32">
        <v>461388.99317094003</v>
      </c>
      <c r="H2" s="32">
        <v>0.17677783088039301</v>
      </c>
    </row>
    <row r="3" spans="1:8" ht="14.25">
      <c r="A3" s="32">
        <v>2</v>
      </c>
      <c r="B3" s="33">
        <v>13</v>
      </c>
      <c r="C3" s="32">
        <v>8779.116</v>
      </c>
      <c r="D3" s="32">
        <v>70707.405011315306</v>
      </c>
      <c r="E3" s="32">
        <v>54358.207860025701</v>
      </c>
      <c r="F3" s="32">
        <v>16349.1971512896</v>
      </c>
      <c r="G3" s="32">
        <v>54358.207860025701</v>
      </c>
      <c r="H3" s="32">
        <v>0.23122326648352101</v>
      </c>
    </row>
    <row r="4" spans="1:8" ht="14.25">
      <c r="A4" s="32">
        <v>3</v>
      </c>
      <c r="B4" s="33">
        <v>14</v>
      </c>
      <c r="C4" s="32">
        <v>87020</v>
      </c>
      <c r="D4" s="32">
        <v>92598.997560683798</v>
      </c>
      <c r="E4" s="32">
        <v>69017.7540367521</v>
      </c>
      <c r="F4" s="32">
        <v>23581.2435239316</v>
      </c>
      <c r="G4" s="32">
        <v>69017.7540367521</v>
      </c>
      <c r="H4" s="32">
        <v>0.25465981430822598</v>
      </c>
    </row>
    <row r="5" spans="1:8" ht="14.25">
      <c r="A5" s="32">
        <v>4</v>
      </c>
      <c r="B5" s="33">
        <v>15</v>
      </c>
      <c r="C5" s="32">
        <v>3725</v>
      </c>
      <c r="D5" s="32">
        <v>60204.680319658102</v>
      </c>
      <c r="E5" s="32">
        <v>47700.138905982902</v>
      </c>
      <c r="F5" s="32">
        <v>12504.541413675201</v>
      </c>
      <c r="G5" s="32">
        <v>47700.138905982902</v>
      </c>
      <c r="H5" s="32">
        <v>0.207700486860524</v>
      </c>
    </row>
    <row r="6" spans="1:8" ht="14.25">
      <c r="A6" s="32">
        <v>5</v>
      </c>
      <c r="B6" s="33">
        <v>16</v>
      </c>
      <c r="C6" s="32">
        <v>2786</v>
      </c>
      <c r="D6" s="32">
        <v>249281.50868547001</v>
      </c>
      <c r="E6" s="32">
        <v>265491.11564529903</v>
      </c>
      <c r="F6" s="32">
        <v>-16209.6069598291</v>
      </c>
      <c r="G6" s="32">
        <v>265491.11564529903</v>
      </c>
      <c r="H6" s="32">
        <v>-6.5025308316315894E-2</v>
      </c>
    </row>
    <row r="7" spans="1:8" ht="14.25">
      <c r="A7" s="32">
        <v>6</v>
      </c>
      <c r="B7" s="33">
        <v>17</v>
      </c>
      <c r="C7" s="32">
        <v>15250</v>
      </c>
      <c r="D7" s="32">
        <v>367996.26591453003</v>
      </c>
      <c r="E7" s="32">
        <v>290686.28509999998</v>
      </c>
      <c r="F7" s="32">
        <v>77309.980814529903</v>
      </c>
      <c r="G7" s="32">
        <v>290686.28509999998</v>
      </c>
      <c r="H7" s="32">
        <v>0.210083601316992</v>
      </c>
    </row>
    <row r="8" spans="1:8" ht="14.25">
      <c r="A8" s="32">
        <v>7</v>
      </c>
      <c r="B8" s="33">
        <v>18</v>
      </c>
      <c r="C8" s="32">
        <v>39036</v>
      </c>
      <c r="D8" s="32">
        <v>168866.539555556</v>
      </c>
      <c r="E8" s="32">
        <v>134829.750408547</v>
      </c>
      <c r="F8" s="32">
        <v>34036.789147008501</v>
      </c>
      <c r="G8" s="32">
        <v>134829.750408547</v>
      </c>
      <c r="H8" s="32">
        <v>0.20156029274118401</v>
      </c>
    </row>
    <row r="9" spans="1:8" ht="14.25">
      <c r="A9" s="32">
        <v>8</v>
      </c>
      <c r="B9" s="33">
        <v>19</v>
      </c>
      <c r="C9" s="32">
        <v>13792</v>
      </c>
      <c r="D9" s="32">
        <v>120613.53291794901</v>
      </c>
      <c r="E9" s="32">
        <v>99886.834085470095</v>
      </c>
      <c r="F9" s="32">
        <v>20726.6988324786</v>
      </c>
      <c r="G9" s="32">
        <v>99886.834085470095</v>
      </c>
      <c r="H9" s="32">
        <v>0.171843891237135</v>
      </c>
    </row>
    <row r="10" spans="1:8" ht="14.25">
      <c r="A10" s="32">
        <v>9</v>
      </c>
      <c r="B10" s="33">
        <v>21</v>
      </c>
      <c r="C10" s="32">
        <v>117837</v>
      </c>
      <c r="D10" s="32">
        <v>479695.44150000002</v>
      </c>
      <c r="E10" s="32">
        <v>436298.07020000002</v>
      </c>
      <c r="F10" s="32">
        <v>43397.371299999999</v>
      </c>
      <c r="G10" s="32">
        <v>436298.07020000002</v>
      </c>
      <c r="H10" s="32">
        <v>9.0468592247400004E-2</v>
      </c>
    </row>
    <row r="11" spans="1:8" ht="14.25">
      <c r="A11" s="32">
        <v>10</v>
      </c>
      <c r="B11" s="33">
        <v>22</v>
      </c>
      <c r="C11" s="32">
        <v>29543</v>
      </c>
      <c r="D11" s="32">
        <v>459597.14541453001</v>
      </c>
      <c r="E11" s="32">
        <v>405620.20121709403</v>
      </c>
      <c r="F11" s="32">
        <v>53976.9441974359</v>
      </c>
      <c r="G11" s="32">
        <v>405620.20121709403</v>
      </c>
      <c r="H11" s="32">
        <v>0.117444037100691</v>
      </c>
    </row>
    <row r="12" spans="1:8" ht="14.25">
      <c r="A12" s="32">
        <v>11</v>
      </c>
      <c r="B12" s="33">
        <v>23</v>
      </c>
      <c r="C12" s="32">
        <v>140657.128</v>
      </c>
      <c r="D12" s="32">
        <v>1192315.2989829101</v>
      </c>
      <c r="E12" s="32">
        <v>995013.83208803402</v>
      </c>
      <c r="F12" s="32">
        <v>197301.46689487199</v>
      </c>
      <c r="G12" s="32">
        <v>995013.83208803402</v>
      </c>
      <c r="H12" s="32">
        <v>0.165477593941114</v>
      </c>
    </row>
    <row r="13" spans="1:8" ht="14.25">
      <c r="A13" s="32">
        <v>12</v>
      </c>
      <c r="B13" s="33">
        <v>24</v>
      </c>
      <c r="C13" s="32">
        <v>23201.24</v>
      </c>
      <c r="D13" s="32">
        <v>552594.10353418801</v>
      </c>
      <c r="E13" s="32">
        <v>497671.54664017097</v>
      </c>
      <c r="F13" s="32">
        <v>54922.5568940171</v>
      </c>
      <c r="G13" s="32">
        <v>497671.54664017097</v>
      </c>
      <c r="H13" s="32">
        <v>9.9390414307269401E-2</v>
      </c>
    </row>
    <row r="14" spans="1:8" ht="14.25">
      <c r="A14" s="32">
        <v>13</v>
      </c>
      <c r="B14" s="33">
        <v>25</v>
      </c>
      <c r="C14" s="32">
        <v>73935</v>
      </c>
      <c r="D14" s="32">
        <v>975554.46750000003</v>
      </c>
      <c r="E14" s="32">
        <v>920984.79870000004</v>
      </c>
      <c r="F14" s="32">
        <v>54569.668799999999</v>
      </c>
      <c r="G14" s="32">
        <v>920984.79870000004</v>
      </c>
      <c r="H14" s="32">
        <v>5.5937080519801903E-2</v>
      </c>
    </row>
    <row r="15" spans="1:8" ht="14.25">
      <c r="A15" s="32">
        <v>14</v>
      </c>
      <c r="B15" s="33">
        <v>26</v>
      </c>
      <c r="C15" s="32">
        <v>59458</v>
      </c>
      <c r="D15" s="32">
        <v>305932.65966293</v>
      </c>
      <c r="E15" s="32">
        <v>266343.58234719798</v>
      </c>
      <c r="F15" s="32">
        <v>39589.077315732502</v>
      </c>
      <c r="G15" s="32">
        <v>266343.58234719798</v>
      </c>
      <c r="H15" s="32">
        <v>0.12940454726001099</v>
      </c>
    </row>
    <row r="16" spans="1:8" ht="14.25">
      <c r="A16" s="32">
        <v>15</v>
      </c>
      <c r="B16" s="33">
        <v>27</v>
      </c>
      <c r="C16" s="32">
        <v>116918.38400000001</v>
      </c>
      <c r="D16" s="32">
        <v>801244.08542684396</v>
      </c>
      <c r="E16" s="32">
        <v>679191.71949115</v>
      </c>
      <c r="F16" s="32">
        <v>122052.365935693</v>
      </c>
      <c r="G16" s="32">
        <v>679191.71949115</v>
      </c>
      <c r="H16" s="32">
        <v>0.15232857022672799</v>
      </c>
    </row>
    <row r="17" spans="1:8" ht="14.25">
      <c r="A17" s="32">
        <v>16</v>
      </c>
      <c r="B17" s="33">
        <v>29</v>
      </c>
      <c r="C17" s="32">
        <v>179099</v>
      </c>
      <c r="D17" s="32">
        <v>2229818.1151906</v>
      </c>
      <c r="E17" s="32">
        <v>1991920.0114299101</v>
      </c>
      <c r="F17" s="32">
        <v>237898.103760684</v>
      </c>
      <c r="G17" s="32">
        <v>1991920.0114299101</v>
      </c>
      <c r="H17" s="32">
        <v>0.10668946589858901</v>
      </c>
    </row>
    <row r="18" spans="1:8" ht="14.25">
      <c r="A18" s="32">
        <v>17</v>
      </c>
      <c r="B18" s="33">
        <v>31</v>
      </c>
      <c r="C18" s="32">
        <v>33547.250999999997</v>
      </c>
      <c r="D18" s="32">
        <v>243860.671845231</v>
      </c>
      <c r="E18" s="32">
        <v>203126.29233946299</v>
      </c>
      <c r="F18" s="32">
        <v>40734.379505767902</v>
      </c>
      <c r="G18" s="32">
        <v>203126.29233946299</v>
      </c>
      <c r="H18" s="32">
        <v>0.167039560735814</v>
      </c>
    </row>
    <row r="19" spans="1:8" ht="14.25">
      <c r="A19" s="32">
        <v>18</v>
      </c>
      <c r="B19" s="33">
        <v>32</v>
      </c>
      <c r="C19" s="32">
        <v>15151.339</v>
      </c>
      <c r="D19" s="32">
        <v>237285.164527313</v>
      </c>
      <c r="E19" s="32">
        <v>210920.81604904801</v>
      </c>
      <c r="F19" s="32">
        <v>26364.348478264401</v>
      </c>
      <c r="G19" s="32">
        <v>210920.81604904801</v>
      </c>
      <c r="H19" s="32">
        <v>0.111108288336457</v>
      </c>
    </row>
    <row r="20" spans="1:8" ht="14.25">
      <c r="A20" s="32">
        <v>19</v>
      </c>
      <c r="B20" s="33">
        <v>33</v>
      </c>
      <c r="C20" s="32">
        <v>33325.726000000002</v>
      </c>
      <c r="D20" s="32">
        <v>450327.60523539101</v>
      </c>
      <c r="E20" s="32">
        <v>351870.05820136197</v>
      </c>
      <c r="F20" s="32">
        <v>98457.547034028597</v>
      </c>
      <c r="G20" s="32">
        <v>351870.05820136197</v>
      </c>
      <c r="H20" s="32">
        <v>0.218635379864319</v>
      </c>
    </row>
    <row r="21" spans="1:8" ht="14.25">
      <c r="A21" s="32">
        <v>20</v>
      </c>
      <c r="B21" s="33">
        <v>34</v>
      </c>
      <c r="C21" s="32">
        <v>42478.718000000001</v>
      </c>
      <c r="D21" s="32">
        <v>219132.81547831499</v>
      </c>
      <c r="E21" s="32">
        <v>154617.42000122499</v>
      </c>
      <c r="F21" s="32">
        <v>64515.395477089303</v>
      </c>
      <c r="G21" s="32">
        <v>154617.42000122499</v>
      </c>
      <c r="H21" s="32">
        <v>0.29441229665336799</v>
      </c>
    </row>
    <row r="22" spans="1:8" ht="14.25">
      <c r="A22" s="32">
        <v>21</v>
      </c>
      <c r="B22" s="33">
        <v>35</v>
      </c>
      <c r="C22" s="32">
        <v>42796.654999999999</v>
      </c>
      <c r="D22" s="32">
        <v>1010915.07313274</v>
      </c>
      <c r="E22" s="32">
        <v>967196.63354312803</v>
      </c>
      <c r="F22" s="32">
        <v>43718.439589615402</v>
      </c>
      <c r="G22" s="32">
        <v>967196.63354312803</v>
      </c>
      <c r="H22" s="32">
        <v>4.3246401949607403E-2</v>
      </c>
    </row>
    <row r="23" spans="1:8" ht="14.25">
      <c r="A23" s="32">
        <v>22</v>
      </c>
      <c r="B23" s="33">
        <v>36</v>
      </c>
      <c r="C23" s="32">
        <v>117492.88499999999</v>
      </c>
      <c r="D23" s="32">
        <v>500868.42393097299</v>
      </c>
      <c r="E23" s="32">
        <v>419073.85855606099</v>
      </c>
      <c r="F23" s="32">
        <v>81794.565374912796</v>
      </c>
      <c r="G23" s="32">
        <v>419073.85855606099</v>
      </c>
      <c r="H23" s="32">
        <v>0.16330549395181099</v>
      </c>
    </row>
    <row r="24" spans="1:8" ht="14.25">
      <c r="A24" s="32">
        <v>23</v>
      </c>
      <c r="B24" s="33">
        <v>37</v>
      </c>
      <c r="C24" s="32">
        <v>86289.578999999998</v>
      </c>
      <c r="D24" s="32">
        <v>674223.40815486701</v>
      </c>
      <c r="E24" s="32">
        <v>568487.24037809495</v>
      </c>
      <c r="F24" s="32">
        <v>105736.167776772</v>
      </c>
      <c r="G24" s="32">
        <v>568487.24037809495</v>
      </c>
      <c r="H24" s="32">
        <v>0.156826604502116</v>
      </c>
    </row>
    <row r="25" spans="1:8" ht="14.25">
      <c r="A25" s="32">
        <v>24</v>
      </c>
      <c r="B25" s="33">
        <v>38</v>
      </c>
      <c r="C25" s="32">
        <v>154917.283</v>
      </c>
      <c r="D25" s="32">
        <v>726999.24200265505</v>
      </c>
      <c r="E25" s="32">
        <v>680268.46831238898</v>
      </c>
      <c r="F25" s="32">
        <v>46730.773690265502</v>
      </c>
      <c r="G25" s="32">
        <v>680268.46831238898</v>
      </c>
      <c r="H25" s="32">
        <v>6.4278985438192299E-2</v>
      </c>
    </row>
    <row r="26" spans="1:8" ht="14.25">
      <c r="A26" s="32">
        <v>25</v>
      </c>
      <c r="B26" s="33">
        <v>39</v>
      </c>
      <c r="C26" s="32">
        <v>83540.817999999999</v>
      </c>
      <c r="D26" s="32">
        <v>121539.552880206</v>
      </c>
      <c r="E26" s="32">
        <v>88876.799505733099</v>
      </c>
      <c r="F26" s="32">
        <v>32662.753374472701</v>
      </c>
      <c r="G26" s="32">
        <v>88876.799505733099</v>
      </c>
      <c r="H26" s="32">
        <v>0.26874176019609403</v>
      </c>
    </row>
    <row r="27" spans="1:8" ht="14.25">
      <c r="A27" s="32">
        <v>26</v>
      </c>
      <c r="B27" s="33">
        <v>40</v>
      </c>
      <c r="C27" s="32">
        <v>2</v>
      </c>
      <c r="D27" s="32">
        <v>7.6924000000000001</v>
      </c>
      <c r="E27" s="32">
        <v>6.1946000000000003</v>
      </c>
      <c r="F27" s="32">
        <v>1.4978</v>
      </c>
      <c r="G27" s="32">
        <v>6.1946000000000003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13151.355</v>
      </c>
      <c r="D28" s="32">
        <v>201287.30960000001</v>
      </c>
      <c r="E28" s="32">
        <v>179661.97200000001</v>
      </c>
      <c r="F28" s="32">
        <v>21625.337599999999</v>
      </c>
      <c r="G28" s="32">
        <v>179661.97200000001</v>
      </c>
      <c r="H28" s="32">
        <v>0.10743517633065899</v>
      </c>
    </row>
    <row r="29" spans="1:8" ht="14.25">
      <c r="A29" s="32">
        <v>28</v>
      </c>
      <c r="B29" s="33">
        <v>75</v>
      </c>
      <c r="C29" s="32">
        <v>380</v>
      </c>
      <c r="D29" s="32">
        <v>242613.67521367499</v>
      </c>
      <c r="E29" s="32">
        <v>231245.19145299101</v>
      </c>
      <c r="F29" s="32">
        <v>11368.483760683799</v>
      </c>
      <c r="G29" s="32">
        <v>231245.19145299101</v>
      </c>
      <c r="H29" s="32">
        <v>4.6858379894172401E-2</v>
      </c>
    </row>
    <row r="30" spans="1:8" ht="14.25">
      <c r="A30" s="32">
        <v>29</v>
      </c>
      <c r="B30" s="33">
        <v>76</v>
      </c>
      <c r="C30" s="32">
        <v>2298</v>
      </c>
      <c r="D30" s="32">
        <v>416105.02247521398</v>
      </c>
      <c r="E30" s="32">
        <v>382842.262847009</v>
      </c>
      <c r="F30" s="32">
        <v>33262.759628205102</v>
      </c>
      <c r="G30" s="32">
        <v>382842.262847009</v>
      </c>
      <c r="H30" s="32">
        <v>7.9938375726254299E-2</v>
      </c>
    </row>
    <row r="31" spans="1:8" ht="14.25">
      <c r="A31" s="32">
        <v>30</v>
      </c>
      <c r="B31" s="33">
        <v>99</v>
      </c>
      <c r="C31" s="32">
        <v>46</v>
      </c>
      <c r="D31" s="32">
        <v>26345.334921715501</v>
      </c>
      <c r="E31" s="32">
        <v>24317.098192269899</v>
      </c>
      <c r="F31" s="32">
        <v>2028.2367294455801</v>
      </c>
      <c r="G31" s="32">
        <v>24317.098192269899</v>
      </c>
      <c r="H31" s="32">
        <v>7.6986560826515907E-2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2013-12-04T05:21:40Z</dcterms:modified>
</cp:coreProperties>
</file>