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<sst xmlns="http://schemas.openxmlformats.org/spreadsheetml/2006/main" count="114" uniqueCount="71">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</sst>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65" Type="http://schemas.openxmlformats.org/officeDocument/2006/relationships/hyperlink" Target="cid:8c9b56672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71" Type="http://schemas.openxmlformats.org/officeDocument/2006/relationships/hyperlink" Target="cid:bb0725832" TargetMode="External"/><Relationship Id="rId276" Type="http://schemas.openxmlformats.org/officeDocument/2006/relationships/image" Target="cid:bb0a5c62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13785553.907199999</v>
      </c>
      <c r="F3" s="25">
        <f>RA!I7</f>
        <v>1534337.2422</v>
      </c>
      <c r="G3" s="16">
        <f>E3-F3</f>
        <v>12251216.664999999</v>
      </c>
      <c r="H3" s="27">
        <f>RA!J7</f>
        <v>11.130036939601201</v>
      </c>
      <c r="I3" s="20">
        <f>SUM(I4:I39)</f>
        <v>13785557.059248459</v>
      </c>
      <c r="J3" s="21">
        <f>SUM(J4:J39)</f>
        <v>12251216.633248355</v>
      </c>
      <c r="K3" s="22">
        <f>E3-I3</f>
        <v>-3.152048459276557</v>
      </c>
      <c r="L3" s="22">
        <f>G3-J3</f>
        <v>3.1751643866300583E-2</v>
      </c>
    </row>
    <row r="4" spans="1:12">
      <c r="A4" s="59">
        <f>RA!A8</f>
        <v>41613</v>
      </c>
      <c r="B4" s="12">
        <v>12</v>
      </c>
      <c r="C4" s="56" t="s">
        <v>6</v>
      </c>
      <c r="D4" s="56"/>
      <c r="E4" s="15">
        <f>RA!D8</f>
        <v>492179.66729999997</v>
      </c>
      <c r="F4" s="25">
        <f>RA!I8</f>
        <v>74388.184399999998</v>
      </c>
      <c r="G4" s="16">
        <f t="shared" ref="G4:G39" si="0">E4-F4</f>
        <v>417791.48289999994</v>
      </c>
      <c r="H4" s="27">
        <f>RA!J8</f>
        <v>15.1140303718922</v>
      </c>
      <c r="I4" s="20">
        <f>VLOOKUP(B4,RMS!B:D,3,FALSE)</f>
        <v>492180.07401538501</v>
      </c>
      <c r="J4" s="21">
        <f>VLOOKUP(B4,RMS!B:E,4,FALSE)</f>
        <v>417791.48068888899</v>
      </c>
      <c r="K4" s="22">
        <f t="shared" ref="K4:K39" si="1">E4-I4</f>
        <v>-0.40671538503374904</v>
      </c>
      <c r="L4" s="22">
        <f t="shared" ref="L4:L39" si="2">G4-J4</f>
        <v>2.2111109574325383E-3</v>
      </c>
    </row>
    <row r="5" spans="1:12">
      <c r="A5" s="59"/>
      <c r="B5" s="12">
        <v>13</v>
      </c>
      <c r="C5" s="56" t="s">
        <v>7</v>
      </c>
      <c r="D5" s="56"/>
      <c r="E5" s="15">
        <f>RA!D9</f>
        <v>71659.099499999997</v>
      </c>
      <c r="F5" s="25">
        <f>RA!I9</f>
        <v>16134.9881</v>
      </c>
      <c r="G5" s="16">
        <f t="shared" si="0"/>
        <v>55524.111399999994</v>
      </c>
      <c r="H5" s="27">
        <f>RA!J9</f>
        <v>22.516314344698099</v>
      </c>
      <c r="I5" s="20">
        <f>VLOOKUP(B5,RMS!B:D,3,FALSE)</f>
        <v>71659.114237682501</v>
      </c>
      <c r="J5" s="21">
        <f>VLOOKUP(B5,RMS!B:E,4,FALSE)</f>
        <v>55524.1070637546</v>
      </c>
      <c r="K5" s="22">
        <f t="shared" si="1"/>
        <v>-1.4737682504346594E-2</v>
      </c>
      <c r="L5" s="22">
        <f t="shared" si="2"/>
        <v>4.336245394370053E-3</v>
      </c>
    </row>
    <row r="6" spans="1:12">
      <c r="A6" s="59"/>
      <c r="B6" s="12">
        <v>14</v>
      </c>
      <c r="C6" s="56" t="s">
        <v>8</v>
      </c>
      <c r="D6" s="56"/>
      <c r="E6" s="15">
        <f>RA!D10</f>
        <v>103966.039</v>
      </c>
      <c r="F6" s="25">
        <f>RA!I10</f>
        <v>26891.082299999998</v>
      </c>
      <c r="G6" s="16">
        <f t="shared" si="0"/>
        <v>77074.95670000001</v>
      </c>
      <c r="H6" s="27">
        <f>RA!J10</f>
        <v>25.865256153502202</v>
      </c>
      <c r="I6" s="20">
        <f>VLOOKUP(B6,RMS!B:D,3,FALSE)</f>
        <v>103967.765259829</v>
      </c>
      <c r="J6" s="21">
        <f>VLOOKUP(B6,RMS!B:E,4,FALSE)</f>
        <v>77074.9572307692</v>
      </c>
      <c r="K6" s="22">
        <f t="shared" si="1"/>
        <v>-1.7262598289962625</v>
      </c>
      <c r="L6" s="22">
        <f t="shared" si="2"/>
        <v>-5.3076918993610889E-4</v>
      </c>
    </row>
    <row r="7" spans="1:12">
      <c r="A7" s="59"/>
      <c r="B7" s="12">
        <v>15</v>
      </c>
      <c r="C7" s="56" t="s">
        <v>9</v>
      </c>
      <c r="D7" s="56"/>
      <c r="E7" s="15">
        <f>RA!D11</f>
        <v>57773.5147</v>
      </c>
      <c r="F7" s="25">
        <f>RA!I11</f>
        <v>11520.1374</v>
      </c>
      <c r="G7" s="16">
        <f t="shared" si="0"/>
        <v>46253.3773</v>
      </c>
      <c r="H7" s="27">
        <f>RA!J11</f>
        <v>19.940170612469199</v>
      </c>
      <c r="I7" s="20">
        <f>VLOOKUP(B7,RMS!B:D,3,FALSE)</f>
        <v>57773.533832478599</v>
      </c>
      <c r="J7" s="21">
        <f>VLOOKUP(B7,RMS!B:E,4,FALSE)</f>
        <v>46253.3770350427</v>
      </c>
      <c r="K7" s="22">
        <f t="shared" si="1"/>
        <v>-1.913247859920375E-2</v>
      </c>
      <c r="L7" s="22">
        <f t="shared" si="2"/>
        <v>2.6495729980524629E-4</v>
      </c>
    </row>
    <row r="8" spans="1:12">
      <c r="A8" s="59"/>
      <c r="B8" s="12">
        <v>16</v>
      </c>
      <c r="C8" s="56" t="s">
        <v>10</v>
      </c>
      <c r="D8" s="56"/>
      <c r="E8" s="15">
        <f>RA!D12</f>
        <v>191748.52249999999</v>
      </c>
      <c r="F8" s="25">
        <f>RA!I12</f>
        <v>-1052.6608000000001</v>
      </c>
      <c r="G8" s="16">
        <f t="shared" si="0"/>
        <v>192801.1833</v>
      </c>
      <c r="H8" s="27">
        <f>RA!J12</f>
        <v>-0.54897987545119198</v>
      </c>
      <c r="I8" s="20">
        <f>VLOOKUP(B8,RMS!B:D,3,FALSE)</f>
        <v>191748.51481709399</v>
      </c>
      <c r="J8" s="21">
        <f>VLOOKUP(B8,RMS!B:E,4,FALSE)</f>
        <v>192801.18368546999</v>
      </c>
      <c r="K8" s="22">
        <f t="shared" si="1"/>
        <v>7.6829059980809689E-3</v>
      </c>
      <c r="L8" s="22">
        <f t="shared" si="2"/>
        <v>-3.8546998985111713E-4</v>
      </c>
    </row>
    <row r="9" spans="1:12">
      <c r="A9" s="59"/>
      <c r="B9" s="12">
        <v>17</v>
      </c>
      <c r="C9" s="56" t="s">
        <v>11</v>
      </c>
      <c r="D9" s="56"/>
      <c r="E9" s="15">
        <f>RA!D13</f>
        <v>378270.50160000002</v>
      </c>
      <c r="F9" s="25">
        <f>RA!I13</f>
        <v>71218.5622</v>
      </c>
      <c r="G9" s="16">
        <f t="shared" si="0"/>
        <v>307051.93940000003</v>
      </c>
      <c r="H9" s="27">
        <f>RA!J13</f>
        <v>18.827416332693499</v>
      </c>
      <c r="I9" s="20">
        <f>VLOOKUP(B9,RMS!B:D,3,FALSE)</f>
        <v>378270.62560854701</v>
      </c>
      <c r="J9" s="21">
        <f>VLOOKUP(B9,RMS!B:E,4,FALSE)</f>
        <v>307051.94043589698</v>
      </c>
      <c r="K9" s="22">
        <f t="shared" si="1"/>
        <v>-0.1240085469908081</v>
      </c>
      <c r="L9" s="22">
        <f t="shared" si="2"/>
        <v>-1.0358969448134303E-3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178780.44380000001</v>
      </c>
      <c r="F10" s="25">
        <f>RA!I14</f>
        <v>31804.7916</v>
      </c>
      <c r="G10" s="16">
        <f t="shared" si="0"/>
        <v>146975.65220000001</v>
      </c>
      <c r="H10" s="27">
        <f>RA!J14</f>
        <v>17.789860526120901</v>
      </c>
      <c r="I10" s="20">
        <f>VLOOKUP(B10,RMS!B:D,3,FALSE)</f>
        <v>178780.43717777799</v>
      </c>
      <c r="J10" s="21">
        <f>VLOOKUP(B10,RMS!B:E,4,FALSE)</f>
        <v>146975.65598205099</v>
      </c>
      <c r="K10" s="22">
        <f t="shared" si="1"/>
        <v>6.6222220193594694E-3</v>
      </c>
      <c r="L10" s="22">
        <f t="shared" si="2"/>
        <v>-3.7820509751327336E-3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94501.271999999997</v>
      </c>
      <c r="F11" s="25">
        <f>RA!I15</f>
        <v>15601.802299999999</v>
      </c>
      <c r="G11" s="16">
        <f t="shared" si="0"/>
        <v>78899.469700000001</v>
      </c>
      <c r="H11" s="27">
        <f>RA!J15</f>
        <v>16.509621478957399</v>
      </c>
      <c r="I11" s="20">
        <f>VLOOKUP(B11,RMS!B:D,3,FALSE)</f>
        <v>94501.3421521368</v>
      </c>
      <c r="J11" s="21">
        <f>VLOOKUP(B11,RMS!B:E,4,FALSE)</f>
        <v>78899.467721367502</v>
      </c>
      <c r="K11" s="22">
        <f t="shared" si="1"/>
        <v>-7.0152136802789755E-2</v>
      </c>
      <c r="L11" s="22">
        <f t="shared" si="2"/>
        <v>1.9786324992310256E-3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485005.8749</v>
      </c>
      <c r="F12" s="25">
        <f>RA!I16</f>
        <v>36924.788</v>
      </c>
      <c r="G12" s="16">
        <f t="shared" si="0"/>
        <v>448081.08689999999</v>
      </c>
      <c r="H12" s="27">
        <f>RA!J16</f>
        <v>7.6132661295315804</v>
      </c>
      <c r="I12" s="20">
        <f>VLOOKUP(B12,RMS!B:D,3,FALSE)</f>
        <v>485005.78779999999</v>
      </c>
      <c r="J12" s="21">
        <f>VLOOKUP(B12,RMS!B:E,4,FALSE)</f>
        <v>448081.08689999999</v>
      </c>
      <c r="K12" s="22">
        <f t="shared" si="1"/>
        <v>8.7100000004284084E-2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467415.65049999999</v>
      </c>
      <c r="F13" s="25">
        <f>RA!I17</f>
        <v>55187.961900000002</v>
      </c>
      <c r="G13" s="16">
        <f t="shared" si="0"/>
        <v>412227.68859999999</v>
      </c>
      <c r="H13" s="27">
        <f>RA!J17</f>
        <v>11.8070419424264</v>
      </c>
      <c r="I13" s="20">
        <f>VLOOKUP(B13,RMS!B:D,3,FALSE)</f>
        <v>467415.68058034201</v>
      </c>
      <c r="J13" s="21">
        <f>VLOOKUP(B13,RMS!B:E,4,FALSE)</f>
        <v>412227.689447009</v>
      </c>
      <c r="K13" s="22">
        <f t="shared" si="1"/>
        <v>-3.0080342025030404E-2</v>
      </c>
      <c r="L13" s="22">
        <f t="shared" si="2"/>
        <v>-8.4700901061296463E-4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1199666.1912</v>
      </c>
      <c r="F14" s="25">
        <f>RA!I18</f>
        <v>188617.86180000001</v>
      </c>
      <c r="G14" s="16">
        <f t="shared" si="0"/>
        <v>1011048.3293999999</v>
      </c>
      <c r="H14" s="27">
        <f>RA!J18</f>
        <v>15.722528748712101</v>
      </c>
      <c r="I14" s="20">
        <f>VLOOKUP(B14,RMS!B:D,3,FALSE)</f>
        <v>1199666.23330085</v>
      </c>
      <c r="J14" s="21">
        <f>VLOOKUP(B14,RMS!B:E,4,FALSE)</f>
        <v>1011048.3184906</v>
      </c>
      <c r="K14" s="22">
        <f t="shared" si="1"/>
        <v>-4.2100850027054548E-2</v>
      </c>
      <c r="L14" s="22">
        <f t="shared" si="2"/>
        <v>1.0909399949014187E-2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521873.6667</v>
      </c>
      <c r="F15" s="25">
        <f>RA!I19</f>
        <v>55226.691500000001</v>
      </c>
      <c r="G15" s="16">
        <f t="shared" si="0"/>
        <v>466646.97519999999</v>
      </c>
      <c r="H15" s="27">
        <f>RA!J19</f>
        <v>10.5823870840655</v>
      </c>
      <c r="I15" s="20">
        <f>VLOOKUP(B15,RMS!B:D,3,FALSE)</f>
        <v>521873.70272307697</v>
      </c>
      <c r="J15" s="21">
        <f>VLOOKUP(B15,RMS!B:E,4,FALSE)</f>
        <v>466646.97496666701</v>
      </c>
      <c r="K15" s="22">
        <f t="shared" si="1"/>
        <v>-3.6023076972924173E-2</v>
      </c>
      <c r="L15" s="22">
        <f t="shared" si="2"/>
        <v>2.3333297576755285E-4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977547.96550000005</v>
      </c>
      <c r="F16" s="25">
        <f>RA!I20</f>
        <v>56979.597399999999</v>
      </c>
      <c r="G16" s="16">
        <f t="shared" si="0"/>
        <v>920568.36810000008</v>
      </c>
      <c r="H16" s="27">
        <f>RA!J20</f>
        <v>5.8288288054341999</v>
      </c>
      <c r="I16" s="20">
        <f>VLOOKUP(B16,RMS!B:D,3,FALSE)</f>
        <v>977548.01610000001</v>
      </c>
      <c r="J16" s="21">
        <f>VLOOKUP(B16,RMS!B:E,4,FALSE)</f>
        <v>920568.36809999996</v>
      </c>
      <c r="K16" s="22">
        <f t="shared" si="1"/>
        <v>-5.0599999958649278E-2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313333.5465</v>
      </c>
      <c r="F17" s="25">
        <f>RA!I21</f>
        <v>35477.0533</v>
      </c>
      <c r="G17" s="16">
        <f t="shared" si="0"/>
        <v>277856.49320000003</v>
      </c>
      <c r="H17" s="27">
        <f>RA!J21</f>
        <v>11.322456116265201</v>
      </c>
      <c r="I17" s="20">
        <f>VLOOKUP(B17,RMS!B:D,3,FALSE)</f>
        <v>313333.428739316</v>
      </c>
      <c r="J17" s="21">
        <f>VLOOKUP(B17,RMS!B:E,4,FALSE)</f>
        <v>277856.49317948701</v>
      </c>
      <c r="K17" s="22">
        <f t="shared" si="1"/>
        <v>0.11776068399194628</v>
      </c>
      <c r="L17" s="22">
        <f t="shared" si="2"/>
        <v>2.0513019990175962E-5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766737.47450000001</v>
      </c>
      <c r="F18" s="25">
        <f>RA!I22</f>
        <v>110278.0196</v>
      </c>
      <c r="G18" s="16">
        <f t="shared" si="0"/>
        <v>656459.45490000001</v>
      </c>
      <c r="H18" s="27">
        <f>RA!J22</f>
        <v>14.382761149363899</v>
      </c>
      <c r="I18" s="20">
        <f>VLOOKUP(B18,RMS!B:D,3,FALSE)</f>
        <v>766737.64164011797</v>
      </c>
      <c r="J18" s="21">
        <f>VLOOKUP(B18,RMS!B:E,4,FALSE)</f>
        <v>656459.45382743399</v>
      </c>
      <c r="K18" s="22">
        <f t="shared" si="1"/>
        <v>-0.16714011796284467</v>
      </c>
      <c r="L18" s="22">
        <f t="shared" si="2"/>
        <v>1.0725660249590874E-3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2002996.7017000001</v>
      </c>
      <c r="F19" s="25">
        <f>RA!I23</f>
        <v>196070.29190000001</v>
      </c>
      <c r="G19" s="16">
        <f t="shared" si="0"/>
        <v>1806926.4098</v>
      </c>
      <c r="H19" s="27">
        <f>RA!J23</f>
        <v>9.7888474670771899</v>
      </c>
      <c r="I19" s="20">
        <f>VLOOKUP(B19,RMS!B:D,3,FALSE)</f>
        <v>2002997.5556709401</v>
      </c>
      <c r="J19" s="21">
        <f>VLOOKUP(B19,RMS!B:E,4,FALSE)</f>
        <v>1806926.44117436</v>
      </c>
      <c r="K19" s="22">
        <f t="shared" si="1"/>
        <v>-0.85397093999199569</v>
      </c>
      <c r="L19" s="22">
        <f t="shared" si="2"/>
        <v>-3.1374359969049692E-2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240425.0577</v>
      </c>
      <c r="F20" s="25">
        <f>RA!I24</f>
        <v>37636.350100000003</v>
      </c>
      <c r="G20" s="16">
        <f t="shared" si="0"/>
        <v>202788.70759999999</v>
      </c>
      <c r="H20" s="27">
        <f>RA!J24</f>
        <v>15.6540879973344</v>
      </c>
      <c r="I20" s="20">
        <f>VLOOKUP(B20,RMS!B:D,3,FALSE)</f>
        <v>240425.04876665899</v>
      </c>
      <c r="J20" s="21">
        <f>VLOOKUP(B20,RMS!B:E,4,FALSE)</f>
        <v>202788.70467341301</v>
      </c>
      <c r="K20" s="22">
        <f t="shared" si="1"/>
        <v>8.9333410141989589E-3</v>
      </c>
      <c r="L20" s="22">
        <f t="shared" si="2"/>
        <v>2.9265869816299528E-3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317216.45679999999</v>
      </c>
      <c r="F21" s="25">
        <f>RA!I25</f>
        <v>25653.6247</v>
      </c>
      <c r="G21" s="16">
        <f t="shared" si="0"/>
        <v>291562.8321</v>
      </c>
      <c r="H21" s="27">
        <f>RA!J25</f>
        <v>8.0871039790265993</v>
      </c>
      <c r="I21" s="20">
        <f>VLOOKUP(B21,RMS!B:D,3,FALSE)</f>
        <v>317216.45528108301</v>
      </c>
      <c r="J21" s="21">
        <f>VLOOKUP(B21,RMS!B:E,4,FALSE)</f>
        <v>291562.830660398</v>
      </c>
      <c r="K21" s="22">
        <f t="shared" si="1"/>
        <v>1.5189169789664447E-3</v>
      </c>
      <c r="L21" s="22">
        <f t="shared" si="2"/>
        <v>1.4396019978448749E-3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507488.19030000002</v>
      </c>
      <c r="F22" s="25">
        <f>RA!I26</f>
        <v>92871.367700000003</v>
      </c>
      <c r="G22" s="16">
        <f t="shared" si="0"/>
        <v>414616.82260000001</v>
      </c>
      <c r="H22" s="27">
        <f>RA!J26</f>
        <v>18.300202738727702</v>
      </c>
      <c r="I22" s="20">
        <f>VLOOKUP(B22,RMS!B:D,3,FALSE)</f>
        <v>507488.19068772398</v>
      </c>
      <c r="J22" s="21">
        <f>VLOOKUP(B22,RMS!B:E,4,FALSE)</f>
        <v>414616.81269140902</v>
      </c>
      <c r="K22" s="22">
        <f t="shared" si="1"/>
        <v>-3.8772396510466933E-4</v>
      </c>
      <c r="L22" s="22">
        <f t="shared" si="2"/>
        <v>9.9085909896530211E-3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221556.20939999999</v>
      </c>
      <c r="F23" s="25">
        <f>RA!I27</f>
        <v>64323.168400000002</v>
      </c>
      <c r="G23" s="16">
        <f t="shared" si="0"/>
        <v>157233.041</v>
      </c>
      <c r="H23" s="27">
        <f>RA!J27</f>
        <v>29.0324376708713</v>
      </c>
      <c r="I23" s="20">
        <f>VLOOKUP(B23,RMS!B:D,3,FALSE)</f>
        <v>221556.15515440601</v>
      </c>
      <c r="J23" s="21">
        <f>VLOOKUP(B23,RMS!B:E,4,FALSE)</f>
        <v>157233.05369714301</v>
      </c>
      <c r="K23" s="22">
        <f t="shared" si="1"/>
        <v>5.4245593986706808E-2</v>
      </c>
      <c r="L23" s="22">
        <f t="shared" si="2"/>
        <v>-1.2697143014520407E-2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1099077.3119000001</v>
      </c>
      <c r="F24" s="25">
        <f>RA!I28</f>
        <v>19363.579000000002</v>
      </c>
      <c r="G24" s="16">
        <f t="shared" si="0"/>
        <v>1079713.7329000002</v>
      </c>
      <c r="H24" s="27">
        <f>RA!J28</f>
        <v>1.7618031771146101</v>
      </c>
      <c r="I24" s="20">
        <f>VLOOKUP(B24,RMS!B:D,3,FALSE)</f>
        <v>1099077.3112451299</v>
      </c>
      <c r="J24" s="21">
        <f>VLOOKUP(B24,RMS!B:E,4,FALSE)</f>
        <v>1079713.7160374201</v>
      </c>
      <c r="K24" s="22">
        <f t="shared" si="1"/>
        <v>6.548701785504818E-4</v>
      </c>
      <c r="L24" s="22">
        <f t="shared" si="2"/>
        <v>1.6862580087035894E-2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498105.82789999997</v>
      </c>
      <c r="F25" s="25">
        <f>RA!I29</f>
        <v>76354.392900000006</v>
      </c>
      <c r="G25" s="16">
        <f t="shared" si="0"/>
        <v>421751.43499999994</v>
      </c>
      <c r="H25" s="27">
        <f>RA!J29</f>
        <v>15.328949918515899</v>
      </c>
      <c r="I25" s="20">
        <f>VLOOKUP(B25,RMS!B:D,3,FALSE)</f>
        <v>498105.829268142</v>
      </c>
      <c r="J25" s="21">
        <f>VLOOKUP(B25,RMS!B:E,4,FALSE)</f>
        <v>421751.44265773898</v>
      </c>
      <c r="K25" s="22">
        <f t="shared" si="1"/>
        <v>-1.3681420241482556E-3</v>
      </c>
      <c r="L25" s="22">
        <f t="shared" si="2"/>
        <v>-7.6577390427701175E-3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740301.24910000002</v>
      </c>
      <c r="F26" s="25">
        <f>RA!I30</f>
        <v>109600.37880000001</v>
      </c>
      <c r="G26" s="16">
        <f t="shared" si="0"/>
        <v>630700.87030000007</v>
      </c>
      <c r="H26" s="27">
        <f>RA!J30</f>
        <v>14.8048350496833</v>
      </c>
      <c r="I26" s="20">
        <f>VLOOKUP(B26,RMS!B:D,3,FALSE)</f>
        <v>740301.250537168</v>
      </c>
      <c r="J26" s="21">
        <f>VLOOKUP(B26,RMS!B:E,4,FALSE)</f>
        <v>630700.87297870696</v>
      </c>
      <c r="K26" s="22">
        <f t="shared" si="1"/>
        <v>-1.4371679862961173E-3</v>
      </c>
      <c r="L26" s="22">
        <f t="shared" si="2"/>
        <v>-2.6787068927660584E-3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819266.86730000004</v>
      </c>
      <c r="F27" s="25">
        <f>RA!I31</f>
        <v>38245.159699999997</v>
      </c>
      <c r="G27" s="16">
        <f t="shared" si="0"/>
        <v>781021.70760000008</v>
      </c>
      <c r="H27" s="27">
        <f>RA!J31</f>
        <v>4.6682175523638403</v>
      </c>
      <c r="I27" s="20">
        <f>VLOOKUP(B27,RMS!B:D,3,FALSE)</f>
        <v>819266.93255752197</v>
      </c>
      <c r="J27" s="21">
        <f>VLOOKUP(B27,RMS!B:E,4,FALSE)</f>
        <v>781021.66020177002</v>
      </c>
      <c r="K27" s="22">
        <f t="shared" si="1"/>
        <v>-6.5257521928288043E-2</v>
      </c>
      <c r="L27" s="22">
        <f t="shared" si="2"/>
        <v>4.739823006093502E-2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128074.86350000001</v>
      </c>
      <c r="F28" s="25">
        <f>RA!I32</f>
        <v>30245.1554</v>
      </c>
      <c r="G28" s="16">
        <f t="shared" si="0"/>
        <v>97829.708100000003</v>
      </c>
      <c r="H28" s="27">
        <f>RA!J32</f>
        <v>23.615215799156399</v>
      </c>
      <c r="I28" s="20">
        <f>VLOOKUP(B28,RMS!B:D,3,FALSE)</f>
        <v>128074.69503266001</v>
      </c>
      <c r="J28" s="21">
        <f>VLOOKUP(B28,RMS!B:E,4,FALSE)</f>
        <v>97829.707973696393</v>
      </c>
      <c r="K28" s="22">
        <f t="shared" si="1"/>
        <v>0.16846734000137076</v>
      </c>
      <c r="L28" s="22">
        <f t="shared" si="2"/>
        <v>1.263036101590842E-4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9.9047000000000001</v>
      </c>
      <c r="F29" s="25">
        <f>RA!I33</f>
        <v>1.4977</v>
      </c>
      <c r="G29" s="16">
        <f t="shared" si="0"/>
        <v>8.407</v>
      </c>
      <c r="H29" s="27">
        <f>RA!J33</f>
        <v>15.1211041222854</v>
      </c>
      <c r="I29" s="20">
        <f>VLOOKUP(B29,RMS!B:D,3,FALSE)</f>
        <v>9.9047000000000001</v>
      </c>
      <c r="J29" s="21">
        <f>VLOOKUP(B29,RMS!B:E,4,FALSE)</f>
        <v>8.407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252613.72450000001</v>
      </c>
      <c r="F31" s="25">
        <f>RA!I35</f>
        <v>19278.3815</v>
      </c>
      <c r="G31" s="16">
        <f t="shared" si="0"/>
        <v>233335.34300000002</v>
      </c>
      <c r="H31" s="27">
        <f>RA!J35</f>
        <v>7.63156536255417</v>
      </c>
      <c r="I31" s="20">
        <f>VLOOKUP(B31,RMS!B:D,3,FALSE)</f>
        <v>252613.72459999999</v>
      </c>
      <c r="J31" s="21">
        <f>VLOOKUP(B31,RMS!B:E,4,FALSE)</f>
        <v>233335.35029999999</v>
      </c>
      <c r="K31" s="22">
        <f t="shared" si="1"/>
        <v>-9.9999975645914674E-5</v>
      </c>
      <c r="L31" s="22">
        <f t="shared" si="2"/>
        <v>-7.2999999683815986E-3</v>
      </c>
    </row>
    <row r="32" spans="1:12">
      <c r="A32" s="59"/>
      <c r="B32" s="12">
        <v>71</v>
      </c>
      <c r="C32" s="56" t="s">
        <v>37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204116.23860000001</v>
      </c>
      <c r="F35" s="25">
        <f>RA!I39</f>
        <v>8974.6314000000002</v>
      </c>
      <c r="G35" s="16">
        <f t="shared" si="0"/>
        <v>195141.6072</v>
      </c>
      <c r="H35" s="27">
        <f>RA!J39</f>
        <v>4.3968238203660501</v>
      </c>
      <c r="I35" s="20">
        <f>VLOOKUP(B35,RMS!B:D,3,FALSE)</f>
        <v>204116.23931623899</v>
      </c>
      <c r="J35" s="21">
        <f>VLOOKUP(B35,RMS!B:E,4,FALSE)</f>
        <v>195141.60598290601</v>
      </c>
      <c r="K35" s="22">
        <f t="shared" si="1"/>
        <v>-7.1623898111283779E-4</v>
      </c>
      <c r="L35" s="22">
        <f t="shared" si="2"/>
        <v>1.2170939880888909E-3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418573.09590000001</v>
      </c>
      <c r="F36" s="25">
        <f>RA!I40</f>
        <v>27190.188600000001</v>
      </c>
      <c r="G36" s="16">
        <f t="shared" si="0"/>
        <v>391382.90730000002</v>
      </c>
      <c r="H36" s="27">
        <f>RA!J40</f>
        <v>6.4959236191558603</v>
      </c>
      <c r="I36" s="20">
        <f>VLOOKUP(B36,RMS!B:D,3,FALSE)</f>
        <v>418573.09066837601</v>
      </c>
      <c r="J36" s="21">
        <f>VLOOKUP(B36,RMS!B:E,4,FALSE)</f>
        <v>391382.90836239298</v>
      </c>
      <c r="K36" s="22">
        <f t="shared" si="1"/>
        <v>5.2316240034997463E-3</v>
      </c>
      <c r="L36" s="22">
        <f t="shared" si="2"/>
        <v>-1.0623929556459188E-3</v>
      </c>
    </row>
    <row r="37" spans="1:12">
      <c r="A37" s="59"/>
      <c r="B37" s="12">
        <v>77</v>
      </c>
      <c r="C37" s="56" t="s">
        <v>40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35272.777699999999</v>
      </c>
      <c r="F39" s="25">
        <f>RA!I43</f>
        <v>3330.2134000000001</v>
      </c>
      <c r="G39" s="16">
        <f t="shared" si="0"/>
        <v>31942.564299999998</v>
      </c>
      <c r="H39" s="27">
        <f>RA!J43</f>
        <v>9.4413131518133895</v>
      </c>
      <c r="I39" s="20">
        <f>VLOOKUP(B39,RMS!B:D,3,FALSE)</f>
        <v>35272.777777777803</v>
      </c>
      <c r="J39" s="21">
        <f>VLOOKUP(B39,RMS!B:E,4,FALSE)</f>
        <v>31942.564102564102</v>
      </c>
      <c r="K39" s="22">
        <f t="shared" si="1"/>
        <v>-7.7777804108336568E-5</v>
      </c>
      <c r="L39" s="22">
        <f t="shared" si="2"/>
        <v>1.9743589655263349E-4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13785553.907199999</v>
      </c>
      <c r="E7" s="44">
        <v>18068006</v>
      </c>
      <c r="F7" s="45">
        <v>76.298147715912904</v>
      </c>
      <c r="G7" s="44">
        <v>12235469.8259</v>
      </c>
      <c r="H7" s="45">
        <v>12.6687745003366</v>
      </c>
      <c r="I7" s="44">
        <v>1534337.2422</v>
      </c>
      <c r="J7" s="45">
        <v>11.130036939601201</v>
      </c>
      <c r="K7" s="44">
        <v>1877356.4513999999</v>
      </c>
      <c r="L7" s="45">
        <v>15.343558344004199</v>
      </c>
      <c r="M7" s="45">
        <v>-0.18271394808599101</v>
      </c>
      <c r="N7" s="44">
        <v>74233273.664700001</v>
      </c>
      <c r="O7" s="44">
        <v>5890952478.8900995</v>
      </c>
      <c r="P7" s="44">
        <v>812738</v>
      </c>
      <c r="Q7" s="44">
        <v>796399</v>
      </c>
      <c r="R7" s="45">
        <v>2.0516098086511998</v>
      </c>
      <c r="S7" s="44">
        <v>16.961867055803999</v>
      </c>
      <c r="T7" s="44">
        <v>17.089622732700601</v>
      </c>
      <c r="U7" s="46">
        <v>-0.75319348086092397</v>
      </c>
    </row>
    <row r="8" spans="1:23" ht="12" thickBot="1">
      <c r="A8" s="70">
        <v>41613</v>
      </c>
      <c r="B8" s="60" t="s">
        <v>6</v>
      </c>
      <c r="C8" s="61"/>
      <c r="D8" s="47">
        <v>492179.66729999997</v>
      </c>
      <c r="E8" s="47">
        <v>546231</v>
      </c>
      <c r="F8" s="48">
        <v>90.104675000137306</v>
      </c>
      <c r="G8" s="47">
        <v>454704.212</v>
      </c>
      <c r="H8" s="48">
        <v>8.2417216095636192</v>
      </c>
      <c r="I8" s="47">
        <v>74388.184399999998</v>
      </c>
      <c r="J8" s="48">
        <v>15.1140303718922</v>
      </c>
      <c r="K8" s="47">
        <v>120447.8869</v>
      </c>
      <c r="L8" s="48">
        <v>26.489283301382699</v>
      </c>
      <c r="M8" s="48">
        <v>-0.38240357457030699</v>
      </c>
      <c r="N8" s="47">
        <v>2813496.4764</v>
      </c>
      <c r="O8" s="47">
        <v>207068149.16510001</v>
      </c>
      <c r="P8" s="47">
        <v>20956</v>
      </c>
      <c r="Q8" s="47">
        <v>21696</v>
      </c>
      <c r="R8" s="48">
        <v>-3.4107669616519098</v>
      </c>
      <c r="S8" s="47">
        <v>23.486336481198698</v>
      </c>
      <c r="T8" s="47">
        <v>23.5222766961652</v>
      </c>
      <c r="U8" s="49">
        <v>-0.15302605834357499</v>
      </c>
    </row>
    <row r="9" spans="1:23" ht="12" thickBot="1">
      <c r="A9" s="71"/>
      <c r="B9" s="60" t="s">
        <v>7</v>
      </c>
      <c r="C9" s="61"/>
      <c r="D9" s="47">
        <v>71659.099499999997</v>
      </c>
      <c r="E9" s="47">
        <v>83082</v>
      </c>
      <c r="F9" s="48">
        <v>86.251052574564895</v>
      </c>
      <c r="G9" s="47">
        <v>64847.330499999996</v>
      </c>
      <c r="H9" s="48">
        <v>10.5043167505561</v>
      </c>
      <c r="I9" s="47">
        <v>16134.9881</v>
      </c>
      <c r="J9" s="48">
        <v>22.516314344698099</v>
      </c>
      <c r="K9" s="47">
        <v>15103.129499999999</v>
      </c>
      <c r="L9" s="48">
        <v>23.290287176894701</v>
      </c>
      <c r="M9" s="48">
        <v>6.8320847013859001E-2</v>
      </c>
      <c r="N9" s="47">
        <v>412486.97320000001</v>
      </c>
      <c r="O9" s="47">
        <v>38220906.275399998</v>
      </c>
      <c r="P9" s="47">
        <v>4328</v>
      </c>
      <c r="Q9" s="47">
        <v>4523</v>
      </c>
      <c r="R9" s="48">
        <v>-4.31129781118727</v>
      </c>
      <c r="S9" s="47">
        <v>16.5570932301294</v>
      </c>
      <c r="T9" s="47">
        <v>15.497185916427201</v>
      </c>
      <c r="U9" s="49">
        <v>6.4015301416162798</v>
      </c>
    </row>
    <row r="10" spans="1:23" ht="12" thickBot="1">
      <c r="A10" s="71"/>
      <c r="B10" s="60" t="s">
        <v>8</v>
      </c>
      <c r="C10" s="61"/>
      <c r="D10" s="47">
        <v>103966.039</v>
      </c>
      <c r="E10" s="47">
        <v>103952</v>
      </c>
      <c r="F10" s="48">
        <v>100.013505271664</v>
      </c>
      <c r="G10" s="47">
        <v>72292.651400000002</v>
      </c>
      <c r="H10" s="48">
        <v>43.812734747753403</v>
      </c>
      <c r="I10" s="47">
        <v>26891.082299999998</v>
      </c>
      <c r="J10" s="48">
        <v>25.865256153502202</v>
      </c>
      <c r="K10" s="47">
        <v>22889.363499999999</v>
      </c>
      <c r="L10" s="48">
        <v>31.662088824701801</v>
      </c>
      <c r="M10" s="48">
        <v>0.174828749606777</v>
      </c>
      <c r="N10" s="47">
        <v>562408.9327</v>
      </c>
      <c r="O10" s="47">
        <v>51908528.399899997</v>
      </c>
      <c r="P10" s="47">
        <v>71383</v>
      </c>
      <c r="Q10" s="47">
        <v>72475</v>
      </c>
      <c r="R10" s="48">
        <v>-1.5067264573990999</v>
      </c>
      <c r="S10" s="47">
        <v>1.4564537635011101</v>
      </c>
      <c r="T10" s="47">
        <v>1.2717634025525999</v>
      </c>
      <c r="U10" s="49">
        <v>12.680825548800099</v>
      </c>
    </row>
    <row r="11" spans="1:23" ht="12" thickBot="1">
      <c r="A11" s="71"/>
      <c r="B11" s="60" t="s">
        <v>9</v>
      </c>
      <c r="C11" s="61"/>
      <c r="D11" s="47">
        <v>57773.5147</v>
      </c>
      <c r="E11" s="47">
        <v>56290</v>
      </c>
      <c r="F11" s="48">
        <v>102.635485343756</v>
      </c>
      <c r="G11" s="47">
        <v>68912.426999999996</v>
      </c>
      <c r="H11" s="48">
        <v>-16.1638659163753</v>
      </c>
      <c r="I11" s="47">
        <v>11520.1374</v>
      </c>
      <c r="J11" s="48">
        <v>19.940170612469199</v>
      </c>
      <c r="K11" s="47">
        <v>18159.0288</v>
      </c>
      <c r="L11" s="48">
        <v>26.350876889011602</v>
      </c>
      <c r="M11" s="48">
        <v>-0.36559727247087098</v>
      </c>
      <c r="N11" s="47">
        <v>312655.40539999999</v>
      </c>
      <c r="O11" s="47">
        <v>18882221.345899999</v>
      </c>
      <c r="P11" s="47">
        <v>2731</v>
      </c>
      <c r="Q11" s="47">
        <v>2669</v>
      </c>
      <c r="R11" s="48">
        <v>2.3229674035219099</v>
      </c>
      <c r="S11" s="47">
        <v>21.1547106188209</v>
      </c>
      <c r="T11" s="47">
        <v>20.6319966279505</v>
      </c>
      <c r="U11" s="49">
        <v>2.4709106179186202</v>
      </c>
    </row>
    <row r="12" spans="1:23" ht="12" thickBot="1">
      <c r="A12" s="71"/>
      <c r="B12" s="60" t="s">
        <v>10</v>
      </c>
      <c r="C12" s="61"/>
      <c r="D12" s="47">
        <v>191748.52249999999</v>
      </c>
      <c r="E12" s="47">
        <v>230178</v>
      </c>
      <c r="F12" s="48">
        <v>83.304452423776397</v>
      </c>
      <c r="G12" s="47">
        <v>281042.39899999998</v>
      </c>
      <c r="H12" s="48">
        <v>-31.772386236996201</v>
      </c>
      <c r="I12" s="47">
        <v>-1052.6608000000001</v>
      </c>
      <c r="J12" s="48">
        <v>-0.54897987545119198</v>
      </c>
      <c r="K12" s="47">
        <v>38324.015399999997</v>
      </c>
      <c r="L12" s="48">
        <v>13.636382103328099</v>
      </c>
      <c r="M12" s="48">
        <v>-1.0274673932001399</v>
      </c>
      <c r="N12" s="47">
        <v>1240659.1745</v>
      </c>
      <c r="O12" s="47">
        <v>73231490.829099998</v>
      </c>
      <c r="P12" s="47">
        <v>1462</v>
      </c>
      <c r="Q12" s="47">
        <v>1594</v>
      </c>
      <c r="R12" s="48">
        <v>-8.2810539523212103</v>
      </c>
      <c r="S12" s="47">
        <v>131.15494015047901</v>
      </c>
      <c r="T12" s="47">
        <v>124.86345</v>
      </c>
      <c r="U12" s="49">
        <v>4.7969906000188196</v>
      </c>
    </row>
    <row r="13" spans="1:23" ht="12" thickBot="1">
      <c r="A13" s="71"/>
      <c r="B13" s="60" t="s">
        <v>11</v>
      </c>
      <c r="C13" s="61"/>
      <c r="D13" s="47">
        <v>378270.50160000002</v>
      </c>
      <c r="E13" s="47">
        <v>392077</v>
      </c>
      <c r="F13" s="48">
        <v>96.478625780140106</v>
      </c>
      <c r="G13" s="47">
        <v>358982.05499999999</v>
      </c>
      <c r="H13" s="48">
        <v>5.37309493088729</v>
      </c>
      <c r="I13" s="47">
        <v>71218.5622</v>
      </c>
      <c r="J13" s="48">
        <v>18.827416332693499</v>
      </c>
      <c r="K13" s="47">
        <v>90926.065100000007</v>
      </c>
      <c r="L13" s="48">
        <v>25.328860825647698</v>
      </c>
      <c r="M13" s="48">
        <v>-0.21674206266735299</v>
      </c>
      <c r="N13" s="47">
        <v>2036606.5207</v>
      </c>
      <c r="O13" s="47">
        <v>111715969.927</v>
      </c>
      <c r="P13" s="47">
        <v>9184</v>
      </c>
      <c r="Q13" s="47">
        <v>9490</v>
      </c>
      <c r="R13" s="48">
        <v>-3.2244467860906201</v>
      </c>
      <c r="S13" s="47">
        <v>41.187990156794399</v>
      </c>
      <c r="T13" s="47">
        <v>36.749495869336101</v>
      </c>
      <c r="U13" s="49">
        <v>10.776185656454301</v>
      </c>
    </row>
    <row r="14" spans="1:23" ht="12" thickBot="1">
      <c r="A14" s="71"/>
      <c r="B14" s="60" t="s">
        <v>12</v>
      </c>
      <c r="C14" s="61"/>
      <c r="D14" s="47">
        <v>178780.44380000001</v>
      </c>
      <c r="E14" s="47">
        <v>151027</v>
      </c>
      <c r="F14" s="48">
        <v>118.37647824561201</v>
      </c>
      <c r="G14" s="47">
        <v>146364.44099999999</v>
      </c>
      <c r="H14" s="48">
        <v>22.147457796801898</v>
      </c>
      <c r="I14" s="47">
        <v>31804.7916</v>
      </c>
      <c r="J14" s="48">
        <v>17.789860526120901</v>
      </c>
      <c r="K14" s="47">
        <v>30061.1423</v>
      </c>
      <c r="L14" s="48">
        <v>20.538555741144801</v>
      </c>
      <c r="M14" s="48">
        <v>5.8003427900342998E-2</v>
      </c>
      <c r="N14" s="47">
        <v>918963.13100000005</v>
      </c>
      <c r="O14" s="47">
        <v>57608650.776100002</v>
      </c>
      <c r="P14" s="47">
        <v>2626</v>
      </c>
      <c r="Q14" s="47">
        <v>2554</v>
      </c>
      <c r="R14" s="48">
        <v>2.8191072826938099</v>
      </c>
      <c r="S14" s="47">
        <v>68.080900152322897</v>
      </c>
      <c r="T14" s="47">
        <v>62.217249451840203</v>
      </c>
      <c r="U14" s="49">
        <v>8.6127690547032394</v>
      </c>
    </row>
    <row r="15" spans="1:23" ht="12" thickBot="1">
      <c r="A15" s="71"/>
      <c r="B15" s="60" t="s">
        <v>13</v>
      </c>
      <c r="C15" s="61"/>
      <c r="D15" s="47">
        <v>94501.271999999997</v>
      </c>
      <c r="E15" s="47">
        <v>95130</v>
      </c>
      <c r="F15" s="48">
        <v>99.339085461999403</v>
      </c>
      <c r="G15" s="47">
        <v>86291.531000000003</v>
      </c>
      <c r="H15" s="48">
        <v>9.5139591392810399</v>
      </c>
      <c r="I15" s="47">
        <v>15601.802299999999</v>
      </c>
      <c r="J15" s="48">
        <v>16.509621478957399</v>
      </c>
      <c r="K15" s="47">
        <v>21167.569200000002</v>
      </c>
      <c r="L15" s="48">
        <v>24.530297417020002</v>
      </c>
      <c r="M15" s="48">
        <v>-0.26293840579484201</v>
      </c>
      <c r="N15" s="47">
        <v>596529.20160000003</v>
      </c>
      <c r="O15" s="47">
        <v>36587472.663900003</v>
      </c>
      <c r="P15" s="47">
        <v>3497</v>
      </c>
      <c r="Q15" s="47">
        <v>3529</v>
      </c>
      <c r="R15" s="48">
        <v>-0.90677245678662</v>
      </c>
      <c r="S15" s="47">
        <v>27.0235264512439</v>
      </c>
      <c r="T15" s="47">
        <v>28.937125672995201</v>
      </c>
      <c r="U15" s="49">
        <v>-7.0812342911787898</v>
      </c>
    </row>
    <row r="16" spans="1:23" ht="12" thickBot="1">
      <c r="A16" s="71"/>
      <c r="B16" s="60" t="s">
        <v>14</v>
      </c>
      <c r="C16" s="61"/>
      <c r="D16" s="47">
        <v>485005.8749</v>
      </c>
      <c r="E16" s="47">
        <v>500682</v>
      </c>
      <c r="F16" s="48">
        <v>96.869045601799101</v>
      </c>
      <c r="G16" s="47">
        <v>371205.15960000001</v>
      </c>
      <c r="H16" s="48">
        <v>30.657094158558699</v>
      </c>
      <c r="I16" s="47">
        <v>36924.788</v>
      </c>
      <c r="J16" s="48">
        <v>7.6132661295315804</v>
      </c>
      <c r="K16" s="47">
        <v>38267.957999999999</v>
      </c>
      <c r="L16" s="48">
        <v>10.3091126322803</v>
      </c>
      <c r="M16" s="48">
        <v>-3.5099076883067001E-2</v>
      </c>
      <c r="N16" s="47">
        <v>2782041.9509999999</v>
      </c>
      <c r="O16" s="47">
        <v>288727254.10460001</v>
      </c>
      <c r="P16" s="47">
        <v>30507</v>
      </c>
      <c r="Q16" s="47">
        <v>32098</v>
      </c>
      <c r="R16" s="48">
        <v>-4.9566951211913599</v>
      </c>
      <c r="S16" s="47">
        <v>15.8981832005769</v>
      </c>
      <c r="T16" s="47">
        <v>14.762867480839899</v>
      </c>
      <c r="U16" s="49">
        <v>7.1411664176557403</v>
      </c>
    </row>
    <row r="17" spans="1:21" ht="12" thickBot="1">
      <c r="A17" s="71"/>
      <c r="B17" s="60" t="s">
        <v>15</v>
      </c>
      <c r="C17" s="61"/>
      <c r="D17" s="47">
        <v>467415.65049999999</v>
      </c>
      <c r="E17" s="47">
        <v>773202</v>
      </c>
      <c r="F17" s="48">
        <v>60.451945351926099</v>
      </c>
      <c r="G17" s="47">
        <v>535518.24100000004</v>
      </c>
      <c r="H17" s="48">
        <v>-12.7171373981265</v>
      </c>
      <c r="I17" s="47">
        <v>55187.961900000002</v>
      </c>
      <c r="J17" s="48">
        <v>11.8070419424264</v>
      </c>
      <c r="K17" s="47">
        <v>80831.331900000005</v>
      </c>
      <c r="L17" s="48">
        <v>15.094038953567599</v>
      </c>
      <c r="M17" s="48">
        <v>-0.31724542200695799</v>
      </c>
      <c r="N17" s="47">
        <v>2310925.5743999998</v>
      </c>
      <c r="O17" s="47">
        <v>267593932.64570001</v>
      </c>
      <c r="P17" s="47">
        <v>9066</v>
      </c>
      <c r="Q17" s="47">
        <v>9112</v>
      </c>
      <c r="R17" s="48">
        <v>-0.50482879719051499</v>
      </c>
      <c r="S17" s="47">
        <v>51.556987701301601</v>
      </c>
      <c r="T17" s="47">
        <v>46.592456902985099</v>
      </c>
      <c r="U17" s="49">
        <v>9.6292103547220194</v>
      </c>
    </row>
    <row r="18" spans="1:21" ht="12" thickBot="1">
      <c r="A18" s="71"/>
      <c r="B18" s="60" t="s">
        <v>16</v>
      </c>
      <c r="C18" s="61"/>
      <c r="D18" s="47">
        <v>1199666.1912</v>
      </c>
      <c r="E18" s="47">
        <v>1370824</v>
      </c>
      <c r="F18" s="48">
        <v>87.514238968678697</v>
      </c>
      <c r="G18" s="47">
        <v>1167998.6340999999</v>
      </c>
      <c r="H18" s="48">
        <v>2.7112666209923701</v>
      </c>
      <c r="I18" s="47">
        <v>188617.86180000001</v>
      </c>
      <c r="J18" s="48">
        <v>15.722528748712101</v>
      </c>
      <c r="K18" s="47">
        <v>218844.28630000001</v>
      </c>
      <c r="L18" s="48">
        <v>18.736690258942801</v>
      </c>
      <c r="M18" s="48">
        <v>-0.13811840834886799</v>
      </c>
      <c r="N18" s="47">
        <v>6905948.5607000003</v>
      </c>
      <c r="O18" s="47">
        <v>670771522.38540006</v>
      </c>
      <c r="P18" s="47">
        <v>65766</v>
      </c>
      <c r="Q18" s="47">
        <v>66212</v>
      </c>
      <c r="R18" s="48">
        <v>-0.67359391046940598</v>
      </c>
      <c r="S18" s="47">
        <v>18.2414346501232</v>
      </c>
      <c r="T18" s="47">
        <v>18.3075897677158</v>
      </c>
      <c r="U18" s="49">
        <v>-0.36266400566367102</v>
      </c>
    </row>
    <row r="19" spans="1:21" ht="12" thickBot="1">
      <c r="A19" s="71"/>
      <c r="B19" s="60" t="s">
        <v>17</v>
      </c>
      <c r="C19" s="61"/>
      <c r="D19" s="47">
        <v>521873.6667</v>
      </c>
      <c r="E19" s="47">
        <v>643668</v>
      </c>
      <c r="F19" s="48">
        <v>81.078081666324906</v>
      </c>
      <c r="G19" s="47">
        <v>484657.70020000002</v>
      </c>
      <c r="H19" s="48">
        <v>7.6788146530308596</v>
      </c>
      <c r="I19" s="47">
        <v>55226.691500000001</v>
      </c>
      <c r="J19" s="48">
        <v>10.5823870840655</v>
      </c>
      <c r="K19" s="47">
        <v>72673.043900000004</v>
      </c>
      <c r="L19" s="48">
        <v>14.994715625071199</v>
      </c>
      <c r="M19" s="48">
        <v>-0.24006635010371399</v>
      </c>
      <c r="N19" s="47">
        <v>3382755.2105</v>
      </c>
      <c r="O19" s="47">
        <v>234552630.79640001</v>
      </c>
      <c r="P19" s="47">
        <v>12408</v>
      </c>
      <c r="Q19" s="47">
        <v>14499</v>
      </c>
      <c r="R19" s="48">
        <v>-14.4216842540865</v>
      </c>
      <c r="S19" s="47">
        <v>42.059450894584103</v>
      </c>
      <c r="T19" s="47">
        <v>62.578873032623001</v>
      </c>
      <c r="U19" s="49">
        <v>-48.78670953044</v>
      </c>
    </row>
    <row r="20" spans="1:21" ht="12" thickBot="1">
      <c r="A20" s="71"/>
      <c r="B20" s="60" t="s">
        <v>18</v>
      </c>
      <c r="C20" s="61"/>
      <c r="D20" s="47">
        <v>977547.96550000005</v>
      </c>
      <c r="E20" s="47">
        <v>1077112</v>
      </c>
      <c r="F20" s="48">
        <v>90.756389818328998</v>
      </c>
      <c r="G20" s="47">
        <v>838728.70739999996</v>
      </c>
      <c r="H20" s="48">
        <v>16.551151388430501</v>
      </c>
      <c r="I20" s="47">
        <v>56979.597399999999</v>
      </c>
      <c r="J20" s="48">
        <v>5.8288288054341999</v>
      </c>
      <c r="K20" s="47">
        <v>69191.686700000006</v>
      </c>
      <c r="L20" s="48">
        <v>8.2495908497622992</v>
      </c>
      <c r="M20" s="48">
        <v>-0.17649648219950101</v>
      </c>
      <c r="N20" s="47">
        <v>4939148.2972999997</v>
      </c>
      <c r="O20" s="47">
        <v>358809065.20069999</v>
      </c>
      <c r="P20" s="47">
        <v>34707</v>
      </c>
      <c r="Q20" s="47">
        <v>34135</v>
      </c>
      <c r="R20" s="48">
        <v>1.67569942873884</v>
      </c>
      <c r="S20" s="47">
        <v>28.165729262108499</v>
      </c>
      <c r="T20" s="47">
        <v>25.286093578438599</v>
      </c>
      <c r="U20" s="49">
        <v>10.2238988980979</v>
      </c>
    </row>
    <row r="21" spans="1:21" ht="12" thickBot="1">
      <c r="A21" s="71"/>
      <c r="B21" s="60" t="s">
        <v>19</v>
      </c>
      <c r="C21" s="61"/>
      <c r="D21" s="47">
        <v>313333.5465</v>
      </c>
      <c r="E21" s="47">
        <v>396519</v>
      </c>
      <c r="F21" s="48">
        <v>79.021067464610795</v>
      </c>
      <c r="G21" s="47">
        <v>265782.79200000002</v>
      </c>
      <c r="H21" s="48">
        <v>17.890832639007002</v>
      </c>
      <c r="I21" s="47">
        <v>35477.0533</v>
      </c>
      <c r="J21" s="48">
        <v>11.322456116265201</v>
      </c>
      <c r="K21" s="47">
        <v>41089.880899999996</v>
      </c>
      <c r="L21" s="48">
        <v>15.459947798275801</v>
      </c>
      <c r="M21" s="48">
        <v>-0.13659877996872</v>
      </c>
      <c r="N21" s="47">
        <v>1649169.3136</v>
      </c>
      <c r="O21" s="47">
        <v>133556909.71070001</v>
      </c>
      <c r="P21" s="47">
        <v>29019</v>
      </c>
      <c r="Q21" s="47">
        <v>28502</v>
      </c>
      <c r="R21" s="48">
        <v>1.8139077959441501</v>
      </c>
      <c r="S21" s="47">
        <v>10.797530807402</v>
      </c>
      <c r="T21" s="47">
        <v>10.742254883867799</v>
      </c>
      <c r="U21" s="49">
        <v>0.51193114907673898</v>
      </c>
    </row>
    <row r="22" spans="1:21" ht="12" thickBot="1">
      <c r="A22" s="71"/>
      <c r="B22" s="60" t="s">
        <v>20</v>
      </c>
      <c r="C22" s="61"/>
      <c r="D22" s="47">
        <v>766737.47450000001</v>
      </c>
      <c r="E22" s="47">
        <v>988373</v>
      </c>
      <c r="F22" s="48">
        <v>77.575720350515397</v>
      </c>
      <c r="G22" s="47">
        <v>596675.91249999998</v>
      </c>
      <c r="H22" s="48">
        <v>28.501496111593099</v>
      </c>
      <c r="I22" s="47">
        <v>110278.0196</v>
      </c>
      <c r="J22" s="48">
        <v>14.382761149363899</v>
      </c>
      <c r="K22" s="47">
        <v>87093.829299999998</v>
      </c>
      <c r="L22" s="48">
        <v>14.596504982929099</v>
      </c>
      <c r="M22" s="48">
        <v>0.26619785220535702</v>
      </c>
      <c r="N22" s="47">
        <v>4400671.4922000002</v>
      </c>
      <c r="O22" s="47">
        <v>380451199.36690003</v>
      </c>
      <c r="P22" s="47">
        <v>48917</v>
      </c>
      <c r="Q22" s="47">
        <v>51222</v>
      </c>
      <c r="R22" s="48">
        <v>-4.5000195228612796</v>
      </c>
      <c r="S22" s="47">
        <v>15.674253827912599</v>
      </c>
      <c r="T22" s="47">
        <v>15.677513115458201</v>
      </c>
      <c r="U22" s="49">
        <v>-2.0793892847464E-2</v>
      </c>
    </row>
    <row r="23" spans="1:21" ht="12" thickBot="1">
      <c r="A23" s="71"/>
      <c r="B23" s="60" t="s">
        <v>21</v>
      </c>
      <c r="C23" s="61"/>
      <c r="D23" s="47">
        <v>2002996.7017000001</v>
      </c>
      <c r="E23" s="47">
        <v>2219302</v>
      </c>
      <c r="F23" s="48">
        <v>90.253453639928196</v>
      </c>
      <c r="G23" s="47">
        <v>1639187.6048999999</v>
      </c>
      <c r="H23" s="48">
        <v>22.194475831349099</v>
      </c>
      <c r="I23" s="47">
        <v>196070.29190000001</v>
      </c>
      <c r="J23" s="48">
        <v>9.7888474670771899</v>
      </c>
      <c r="K23" s="47">
        <v>265867.31109999999</v>
      </c>
      <c r="L23" s="48">
        <v>16.219455924706001</v>
      </c>
      <c r="M23" s="48">
        <v>-0.262525764868278</v>
      </c>
      <c r="N23" s="47">
        <v>11574122.574100001</v>
      </c>
      <c r="O23" s="47">
        <v>857624647.57729995</v>
      </c>
      <c r="P23" s="47">
        <v>71268</v>
      </c>
      <c r="Q23" s="47">
        <v>73087</v>
      </c>
      <c r="R23" s="48">
        <v>-2.4888147002887</v>
      </c>
      <c r="S23" s="47">
        <v>28.1051341654038</v>
      </c>
      <c r="T23" s="47">
        <v>28.1578439900393</v>
      </c>
      <c r="U23" s="49">
        <v>-0.18754518062512099</v>
      </c>
    </row>
    <row r="24" spans="1:21" ht="12" thickBot="1">
      <c r="A24" s="71"/>
      <c r="B24" s="60" t="s">
        <v>22</v>
      </c>
      <c r="C24" s="61"/>
      <c r="D24" s="47">
        <v>240425.0577</v>
      </c>
      <c r="E24" s="47">
        <v>291970</v>
      </c>
      <c r="F24" s="48">
        <v>82.345808713224002</v>
      </c>
      <c r="G24" s="47">
        <v>240405.46739999999</v>
      </c>
      <c r="H24" s="48">
        <v>8.1488579323219998E-3</v>
      </c>
      <c r="I24" s="47">
        <v>37636.350100000003</v>
      </c>
      <c r="J24" s="48">
        <v>15.6540879973344</v>
      </c>
      <c r="K24" s="47">
        <v>36380.418599999997</v>
      </c>
      <c r="L24" s="48">
        <v>15.132941439916699</v>
      </c>
      <c r="M24" s="48">
        <v>3.4522183865140998E-2</v>
      </c>
      <c r="N24" s="47">
        <v>1304777.3277</v>
      </c>
      <c r="O24" s="47">
        <v>103771735.6318</v>
      </c>
      <c r="P24" s="47">
        <v>27119</v>
      </c>
      <c r="Q24" s="47">
        <v>27577</v>
      </c>
      <c r="R24" s="48">
        <v>-1.6608042934329399</v>
      </c>
      <c r="S24" s="47">
        <v>8.8655576422434503</v>
      </c>
      <c r="T24" s="47">
        <v>8.9486734126264604</v>
      </c>
      <c r="U24" s="49">
        <v>-0.93751316879359203</v>
      </c>
    </row>
    <row r="25" spans="1:21" ht="12" thickBot="1">
      <c r="A25" s="71"/>
      <c r="B25" s="60" t="s">
        <v>23</v>
      </c>
      <c r="C25" s="61"/>
      <c r="D25" s="47">
        <v>317216.45679999999</v>
      </c>
      <c r="E25" s="47">
        <v>318730</v>
      </c>
      <c r="F25" s="48">
        <v>99.525133122078202</v>
      </c>
      <c r="G25" s="47">
        <v>230056.20989999999</v>
      </c>
      <c r="H25" s="48">
        <v>37.886500406959897</v>
      </c>
      <c r="I25" s="47">
        <v>25653.6247</v>
      </c>
      <c r="J25" s="48">
        <v>8.0871039790265993</v>
      </c>
      <c r="K25" s="47">
        <v>27066.423599999998</v>
      </c>
      <c r="L25" s="48">
        <v>11.765134969303899</v>
      </c>
      <c r="M25" s="48">
        <v>-5.2197472443312E-2</v>
      </c>
      <c r="N25" s="47">
        <v>1440145.2468999999</v>
      </c>
      <c r="O25" s="47">
        <v>88771740.408899993</v>
      </c>
      <c r="P25" s="47">
        <v>17519</v>
      </c>
      <c r="Q25" s="47">
        <v>15809</v>
      </c>
      <c r="R25" s="48">
        <v>10.816623442342999</v>
      </c>
      <c r="S25" s="47">
        <v>18.106995650436701</v>
      </c>
      <c r="T25" s="47">
        <v>15.4856268075147</v>
      </c>
      <c r="U25" s="49">
        <v>14.4771053880424</v>
      </c>
    </row>
    <row r="26" spans="1:21" ht="12" thickBot="1">
      <c r="A26" s="71"/>
      <c r="B26" s="60" t="s">
        <v>24</v>
      </c>
      <c r="C26" s="61"/>
      <c r="D26" s="47">
        <v>507488.19030000002</v>
      </c>
      <c r="E26" s="47">
        <v>657086</v>
      </c>
      <c r="F26" s="48">
        <v>77.233146087422298</v>
      </c>
      <c r="G26" s="47">
        <v>358892.26120000001</v>
      </c>
      <c r="H26" s="48">
        <v>41.404049394420298</v>
      </c>
      <c r="I26" s="47">
        <v>92871.367700000003</v>
      </c>
      <c r="J26" s="48">
        <v>18.300202738727702</v>
      </c>
      <c r="K26" s="47">
        <v>82139.421199999997</v>
      </c>
      <c r="L26" s="48">
        <v>22.8869301682229</v>
      </c>
      <c r="M26" s="48">
        <v>0.130655248639614</v>
      </c>
      <c r="N26" s="47">
        <v>2400171.3736</v>
      </c>
      <c r="O26" s="47">
        <v>186000285.6311</v>
      </c>
      <c r="P26" s="47">
        <v>43756</v>
      </c>
      <c r="Q26" s="47">
        <v>39038</v>
      </c>
      <c r="R26" s="48">
        <v>12.085660126031099</v>
      </c>
      <c r="S26" s="47">
        <v>11.598139462016601</v>
      </c>
      <c r="T26" s="47">
        <v>11.592145448025001</v>
      </c>
      <c r="U26" s="49">
        <v>5.1680823560242999E-2</v>
      </c>
    </row>
    <row r="27" spans="1:21" ht="12" thickBot="1">
      <c r="A27" s="71"/>
      <c r="B27" s="60" t="s">
        <v>25</v>
      </c>
      <c r="C27" s="61"/>
      <c r="D27" s="47">
        <v>221556.20939999999</v>
      </c>
      <c r="E27" s="47">
        <v>254590</v>
      </c>
      <c r="F27" s="48">
        <v>87.0247100828783</v>
      </c>
      <c r="G27" s="47">
        <v>223898.6991</v>
      </c>
      <c r="H27" s="48">
        <v>-1.0462274722524501</v>
      </c>
      <c r="I27" s="47">
        <v>64323.168400000002</v>
      </c>
      <c r="J27" s="48">
        <v>29.0324376708713</v>
      </c>
      <c r="K27" s="47">
        <v>66686.661200000002</v>
      </c>
      <c r="L27" s="48">
        <v>29.784300430533399</v>
      </c>
      <c r="M27" s="48">
        <v>-3.5441762377511003E-2</v>
      </c>
      <c r="N27" s="47">
        <v>1197562.3063999999</v>
      </c>
      <c r="O27" s="47">
        <v>87485838.915900007</v>
      </c>
      <c r="P27" s="47">
        <v>33880</v>
      </c>
      <c r="Q27" s="47">
        <v>33607</v>
      </c>
      <c r="R27" s="48">
        <v>0.81233076442408503</v>
      </c>
      <c r="S27" s="47">
        <v>6.53943947461629</v>
      </c>
      <c r="T27" s="47">
        <v>6.7263905168566103</v>
      </c>
      <c r="U27" s="49">
        <v>-2.8588236494273098</v>
      </c>
    </row>
    <row r="28" spans="1:21" ht="12" thickBot="1">
      <c r="A28" s="71"/>
      <c r="B28" s="60" t="s">
        <v>26</v>
      </c>
      <c r="C28" s="61"/>
      <c r="D28" s="47">
        <v>1099077.3119000001</v>
      </c>
      <c r="E28" s="47">
        <v>1075633</v>
      </c>
      <c r="F28" s="48">
        <v>102.1795828038</v>
      </c>
      <c r="G28" s="47">
        <v>989538.4351</v>
      </c>
      <c r="H28" s="48">
        <v>11.069694002227401</v>
      </c>
      <c r="I28" s="47">
        <v>19363.579000000002</v>
      </c>
      <c r="J28" s="48">
        <v>1.7618031771146101</v>
      </c>
      <c r="K28" s="47">
        <v>66865.663700000005</v>
      </c>
      <c r="L28" s="48">
        <v>6.7572578616658499</v>
      </c>
      <c r="M28" s="48">
        <v>-0.71041072609588096</v>
      </c>
      <c r="N28" s="47">
        <v>5391425.5674999999</v>
      </c>
      <c r="O28" s="47">
        <v>308902948.66430002</v>
      </c>
      <c r="P28" s="47">
        <v>46858</v>
      </c>
      <c r="Q28" s="47">
        <v>44602</v>
      </c>
      <c r="R28" s="48">
        <v>5.0580691448814097</v>
      </c>
      <c r="S28" s="47">
        <v>23.455489177941899</v>
      </c>
      <c r="T28" s="47">
        <v>22.6014805367472</v>
      </c>
      <c r="U28" s="49">
        <v>3.6409756143468801</v>
      </c>
    </row>
    <row r="29" spans="1:21" ht="12" thickBot="1">
      <c r="A29" s="71"/>
      <c r="B29" s="60" t="s">
        <v>27</v>
      </c>
      <c r="C29" s="61"/>
      <c r="D29" s="47">
        <v>498105.82789999997</v>
      </c>
      <c r="E29" s="47">
        <v>629444</v>
      </c>
      <c r="F29" s="48">
        <v>79.134256248371599</v>
      </c>
      <c r="G29" s="47">
        <v>475129.8236</v>
      </c>
      <c r="H29" s="48">
        <v>4.8357318692212798</v>
      </c>
      <c r="I29" s="47">
        <v>76354.392900000006</v>
      </c>
      <c r="J29" s="48">
        <v>15.328949918515899</v>
      </c>
      <c r="K29" s="47">
        <v>90111.421799999996</v>
      </c>
      <c r="L29" s="48">
        <v>18.965642088563701</v>
      </c>
      <c r="M29" s="48">
        <v>-0.15266687202576101</v>
      </c>
      <c r="N29" s="47">
        <v>2582245.0572000002</v>
      </c>
      <c r="O29" s="47">
        <v>212417136.72850001</v>
      </c>
      <c r="P29" s="47">
        <v>85960</v>
      </c>
      <c r="Q29" s="47">
        <v>81391</v>
      </c>
      <c r="R29" s="48">
        <v>5.6136427860574303</v>
      </c>
      <c r="S29" s="47">
        <v>5.7946234050721301</v>
      </c>
      <c r="T29" s="47">
        <v>5.8337590888427497</v>
      </c>
      <c r="U29" s="49">
        <v>-0.67537924442793595</v>
      </c>
    </row>
    <row r="30" spans="1:21" ht="12" thickBot="1">
      <c r="A30" s="71"/>
      <c r="B30" s="60" t="s">
        <v>28</v>
      </c>
      <c r="C30" s="61"/>
      <c r="D30" s="47">
        <v>740301.24910000002</v>
      </c>
      <c r="E30" s="47">
        <v>1141647</v>
      </c>
      <c r="F30" s="48">
        <v>64.845022068993302</v>
      </c>
      <c r="G30" s="47">
        <v>592644.19629999995</v>
      </c>
      <c r="H30" s="48">
        <v>24.914958034154999</v>
      </c>
      <c r="I30" s="47">
        <v>109600.37880000001</v>
      </c>
      <c r="J30" s="48">
        <v>14.8048350496833</v>
      </c>
      <c r="K30" s="47">
        <v>132224.12059999999</v>
      </c>
      <c r="L30" s="48">
        <v>22.31087749201</v>
      </c>
      <c r="M30" s="48">
        <v>-0.171101472994028</v>
      </c>
      <c r="N30" s="47">
        <v>3691025.4441999998</v>
      </c>
      <c r="O30" s="47">
        <v>380350110.82700002</v>
      </c>
      <c r="P30" s="47">
        <v>60717</v>
      </c>
      <c r="Q30" s="47">
        <v>55341</v>
      </c>
      <c r="R30" s="48">
        <v>9.7143166910608905</v>
      </c>
      <c r="S30" s="47">
        <v>12.192651960735899</v>
      </c>
      <c r="T30" s="47">
        <v>12.4332700402956</v>
      </c>
      <c r="U30" s="49">
        <v>-1.97346795704998</v>
      </c>
    </row>
    <row r="31" spans="1:21" ht="12" thickBot="1">
      <c r="A31" s="71"/>
      <c r="B31" s="60" t="s">
        <v>29</v>
      </c>
      <c r="C31" s="61"/>
      <c r="D31" s="47">
        <v>819266.86730000004</v>
      </c>
      <c r="E31" s="47">
        <v>950360</v>
      </c>
      <c r="F31" s="48">
        <v>86.205950092596495</v>
      </c>
      <c r="G31" s="47">
        <v>716632.08250000002</v>
      </c>
      <c r="H31" s="48">
        <v>14.3218238907131</v>
      </c>
      <c r="I31" s="47">
        <v>38245.159699999997</v>
      </c>
      <c r="J31" s="48">
        <v>4.6682175523638403</v>
      </c>
      <c r="K31" s="47">
        <v>29633.602800000001</v>
      </c>
      <c r="L31" s="48">
        <v>4.1351208693618604</v>
      </c>
      <c r="M31" s="48">
        <v>0.29060107736883101</v>
      </c>
      <c r="N31" s="47">
        <v>3900955.2437</v>
      </c>
      <c r="O31" s="47">
        <v>326495776.5316</v>
      </c>
      <c r="P31" s="47">
        <v>31171</v>
      </c>
      <c r="Q31" s="47">
        <v>28736</v>
      </c>
      <c r="R31" s="48">
        <v>8.4736915367483299</v>
      </c>
      <c r="S31" s="47">
        <v>26.2829831349652</v>
      </c>
      <c r="T31" s="47">
        <v>24.334715861637001</v>
      </c>
      <c r="U31" s="49">
        <v>7.4126565592791103</v>
      </c>
    </row>
    <row r="32" spans="1:21" ht="12" thickBot="1">
      <c r="A32" s="71"/>
      <c r="B32" s="60" t="s">
        <v>30</v>
      </c>
      <c r="C32" s="61"/>
      <c r="D32" s="47">
        <v>128074.86350000001</v>
      </c>
      <c r="E32" s="47">
        <v>143533</v>
      </c>
      <c r="F32" s="48">
        <v>89.230256108351398</v>
      </c>
      <c r="G32" s="47">
        <v>108368.4305</v>
      </c>
      <c r="H32" s="48">
        <v>18.184662183512899</v>
      </c>
      <c r="I32" s="47">
        <v>30245.1554</v>
      </c>
      <c r="J32" s="48">
        <v>23.615215799156399</v>
      </c>
      <c r="K32" s="47">
        <v>33288.013200000001</v>
      </c>
      <c r="L32" s="48">
        <v>30.7174451511504</v>
      </c>
      <c r="M32" s="48">
        <v>-9.1410015422609001E-2</v>
      </c>
      <c r="N32" s="47">
        <v>658812.83039999998</v>
      </c>
      <c r="O32" s="47">
        <v>48101721.498099998</v>
      </c>
      <c r="P32" s="47">
        <v>30348</v>
      </c>
      <c r="Q32" s="47">
        <v>26488</v>
      </c>
      <c r="R32" s="48">
        <v>14.5726366656599</v>
      </c>
      <c r="S32" s="47">
        <v>4.2202077072624196</v>
      </c>
      <c r="T32" s="47">
        <v>4.6456103707339196</v>
      </c>
      <c r="U32" s="49">
        <v>-10.0801356942558</v>
      </c>
    </row>
    <row r="33" spans="1:21" ht="12" thickBot="1">
      <c r="A33" s="71"/>
      <c r="B33" s="60" t="s">
        <v>31</v>
      </c>
      <c r="C33" s="61"/>
      <c r="D33" s="47">
        <v>9.9047000000000001</v>
      </c>
      <c r="E33" s="50"/>
      <c r="F33" s="50"/>
      <c r="G33" s="47">
        <v>123.91070000000001</v>
      </c>
      <c r="H33" s="48">
        <v>-92.006582159571394</v>
      </c>
      <c r="I33" s="47">
        <v>1.4977</v>
      </c>
      <c r="J33" s="48">
        <v>15.1211041222854</v>
      </c>
      <c r="K33" s="47">
        <v>22.863700000000001</v>
      </c>
      <c r="L33" s="48">
        <v>18.451755982332401</v>
      </c>
      <c r="M33" s="48">
        <v>-0.93449441691414803</v>
      </c>
      <c r="N33" s="47">
        <v>37.674199999999999</v>
      </c>
      <c r="O33" s="47">
        <v>30223.7399</v>
      </c>
      <c r="P33" s="47">
        <v>2</v>
      </c>
      <c r="Q33" s="47">
        <v>1</v>
      </c>
      <c r="R33" s="48">
        <v>100</v>
      </c>
      <c r="S33" s="47">
        <v>4.95235</v>
      </c>
      <c r="T33" s="47">
        <v>3.8462000000000001</v>
      </c>
      <c r="U33" s="49">
        <v>22.335860752975901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252613.72450000001</v>
      </c>
      <c r="E35" s="47">
        <v>201626</v>
      </c>
      <c r="F35" s="48">
        <v>125.28826862607001</v>
      </c>
      <c r="G35" s="47">
        <v>198591.54310000001</v>
      </c>
      <c r="H35" s="48">
        <v>27.202659567833301</v>
      </c>
      <c r="I35" s="47">
        <v>19278.3815</v>
      </c>
      <c r="J35" s="48">
        <v>7.63156536255417</v>
      </c>
      <c r="K35" s="47">
        <v>26938.544300000001</v>
      </c>
      <c r="L35" s="48">
        <v>13.564799326039401</v>
      </c>
      <c r="M35" s="48">
        <v>-0.28435696876167099</v>
      </c>
      <c r="N35" s="47">
        <v>1181991.1366999999</v>
      </c>
      <c r="O35" s="47">
        <v>54037501.649899997</v>
      </c>
      <c r="P35" s="47">
        <v>14948</v>
      </c>
      <c r="Q35" s="47">
        <v>14014</v>
      </c>
      <c r="R35" s="48">
        <v>6.6647638076209601</v>
      </c>
      <c r="S35" s="47">
        <v>16.899499899652099</v>
      </c>
      <c r="T35" s="47">
        <v>16.745932710146999</v>
      </c>
      <c r="U35" s="49">
        <v>0.90870848496702195</v>
      </c>
    </row>
    <row r="36" spans="1:21" ht="12" thickBot="1">
      <c r="A36" s="71"/>
      <c r="B36" s="60" t="s">
        <v>37</v>
      </c>
      <c r="C36" s="61"/>
      <c r="D36" s="50"/>
      <c r="E36" s="47">
        <v>709384</v>
      </c>
      <c r="F36" s="50"/>
      <c r="G36" s="47">
        <v>23923.09</v>
      </c>
      <c r="H36" s="50"/>
      <c r="I36" s="50"/>
      <c r="J36" s="50"/>
      <c r="K36" s="47">
        <v>985.40170000000001</v>
      </c>
      <c r="L36" s="48">
        <v>4.1190402243188498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228610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269111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204116.23860000001</v>
      </c>
      <c r="E39" s="47">
        <v>494161</v>
      </c>
      <c r="F39" s="48">
        <v>41.305614688330301</v>
      </c>
      <c r="G39" s="47">
        <v>190092.8333</v>
      </c>
      <c r="H39" s="48">
        <v>7.3771351905037799</v>
      </c>
      <c r="I39" s="47">
        <v>8974.6314000000002</v>
      </c>
      <c r="J39" s="48">
        <v>4.3968238203660501</v>
      </c>
      <c r="K39" s="47">
        <v>10602.4013</v>
      </c>
      <c r="L39" s="48">
        <v>5.5774860713804699</v>
      </c>
      <c r="M39" s="48">
        <v>-0.15352841813297499</v>
      </c>
      <c r="N39" s="47">
        <v>1206070.0808999999</v>
      </c>
      <c r="O39" s="47">
        <v>122583568.2889</v>
      </c>
      <c r="P39" s="47">
        <v>364</v>
      </c>
      <c r="Q39" s="47">
        <v>326</v>
      </c>
      <c r="R39" s="48">
        <v>11.656441717791401</v>
      </c>
      <c r="S39" s="47">
        <v>560.75889725274703</v>
      </c>
      <c r="T39" s="47">
        <v>537.11918312883404</v>
      </c>
      <c r="U39" s="49">
        <v>4.21566456452637</v>
      </c>
    </row>
    <row r="40" spans="1:21" ht="12" thickBot="1">
      <c r="A40" s="71"/>
      <c r="B40" s="60" t="s">
        <v>34</v>
      </c>
      <c r="C40" s="61"/>
      <c r="D40" s="47">
        <v>418573.09590000001</v>
      </c>
      <c r="E40" s="47">
        <v>715188</v>
      </c>
      <c r="F40" s="48">
        <v>58.526303000050298</v>
      </c>
      <c r="G40" s="47">
        <v>418503.2806</v>
      </c>
      <c r="H40" s="48">
        <v>1.6682139241508E-2</v>
      </c>
      <c r="I40" s="47">
        <v>27190.188600000001</v>
      </c>
      <c r="J40" s="48">
        <v>6.4959236191558603</v>
      </c>
      <c r="K40" s="47">
        <v>39210.848899999997</v>
      </c>
      <c r="L40" s="48">
        <v>9.3693050252280408</v>
      </c>
      <c r="M40" s="48">
        <v>-0.30656465333501098</v>
      </c>
      <c r="N40" s="47">
        <v>2260425.7211000002</v>
      </c>
      <c r="O40" s="47">
        <v>168544190.98820001</v>
      </c>
      <c r="P40" s="47">
        <v>2232</v>
      </c>
      <c r="Q40" s="47">
        <v>2037</v>
      </c>
      <c r="R40" s="48">
        <v>9.5729013254786608</v>
      </c>
      <c r="S40" s="47">
        <v>187.53274905914</v>
      </c>
      <c r="T40" s="47">
        <v>194.97955478645099</v>
      </c>
      <c r="U40" s="49">
        <v>-3.9709361509772698</v>
      </c>
    </row>
    <row r="41" spans="1:21" ht="12" thickBot="1">
      <c r="A41" s="71"/>
      <c r="B41" s="60" t="s">
        <v>40</v>
      </c>
      <c r="C41" s="61"/>
      <c r="D41" s="50"/>
      <c r="E41" s="47">
        <v>253524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105760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35272.777699999999</v>
      </c>
      <c r="E43" s="53"/>
      <c r="F43" s="53"/>
      <c r="G43" s="52">
        <v>35477.764000000003</v>
      </c>
      <c r="H43" s="54">
        <v>-0.57778810412066905</v>
      </c>
      <c r="I43" s="52">
        <v>3330.2134000000001</v>
      </c>
      <c r="J43" s="54">
        <v>9.4413131518133895</v>
      </c>
      <c r="K43" s="52">
        <v>4263.116</v>
      </c>
      <c r="L43" s="54">
        <v>12.016304071474201</v>
      </c>
      <c r="M43" s="54">
        <v>-0.218831155427157</v>
      </c>
      <c r="N43" s="52">
        <v>179039.86489999999</v>
      </c>
      <c r="O43" s="52">
        <v>16149122.3159</v>
      </c>
      <c r="P43" s="52">
        <v>39</v>
      </c>
      <c r="Q43" s="52">
        <v>35</v>
      </c>
      <c r="R43" s="54">
        <v>11.4285714285714</v>
      </c>
      <c r="S43" s="52">
        <v>904.43019743589696</v>
      </c>
      <c r="T43" s="52">
        <v>1571.7371028571399</v>
      </c>
      <c r="U43" s="55">
        <v>-73.782024009491494</v>
      </c>
    </row>
  </sheetData>
  <mergeCells count="41">
    <mergeCell ref="B25:C25"/>
    <mergeCell ref="B31:C31"/>
    <mergeCell ref="B32:C32"/>
    <mergeCell ref="B33:C33"/>
    <mergeCell ref="B27:C27"/>
    <mergeCell ref="B28:C28"/>
    <mergeCell ref="B29:C29"/>
    <mergeCell ref="B30:C30"/>
    <mergeCell ref="B26:C26"/>
    <mergeCell ref="B34:C34"/>
    <mergeCell ref="B43:C43"/>
    <mergeCell ref="B37:C37"/>
    <mergeCell ref="B38:C38"/>
    <mergeCell ref="B39:C39"/>
    <mergeCell ref="B40:C40"/>
    <mergeCell ref="B41:C41"/>
    <mergeCell ref="B42:C42"/>
    <mergeCell ref="B35:C35"/>
    <mergeCell ref="B36:C36"/>
    <mergeCell ref="A1:U4"/>
    <mergeCell ref="B20:C20"/>
    <mergeCell ref="B21:C21"/>
    <mergeCell ref="B22:C22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9:C19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topLeftCell="A19" workbookViewId="0">
      <selection activeCell="A32" sqref="A32:XFD476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43135</v>
      </c>
      <c r="D2" s="32">
        <v>492180.07401538501</v>
      </c>
      <c r="E2" s="32">
        <v>417791.48068888899</v>
      </c>
      <c r="F2" s="32">
        <v>74388.593326495698</v>
      </c>
      <c r="G2" s="32">
        <v>417791.48068888899</v>
      </c>
      <c r="H2" s="32">
        <v>0.151141009670722</v>
      </c>
    </row>
    <row r="3" spans="1:8" ht="14.25">
      <c r="A3" s="32">
        <v>2</v>
      </c>
      <c r="B3" s="33">
        <v>13</v>
      </c>
      <c r="C3" s="32">
        <v>16125.528</v>
      </c>
      <c r="D3" s="32">
        <v>71659.114237682501</v>
      </c>
      <c r="E3" s="32">
        <v>55524.1070637546</v>
      </c>
      <c r="F3" s="32">
        <v>16135.007173927799</v>
      </c>
      <c r="G3" s="32">
        <v>55524.1070637546</v>
      </c>
      <c r="H3" s="32">
        <v>0.225163363314964</v>
      </c>
    </row>
    <row r="4" spans="1:8" ht="14.25">
      <c r="A4" s="32">
        <v>3</v>
      </c>
      <c r="B4" s="33">
        <v>14</v>
      </c>
      <c r="C4" s="32">
        <v>99344</v>
      </c>
      <c r="D4" s="32">
        <v>103967.765259829</v>
      </c>
      <c r="E4" s="32">
        <v>77074.9572307692</v>
      </c>
      <c r="F4" s="32">
        <v>26892.808029059801</v>
      </c>
      <c r="G4" s="32">
        <v>77074.9572307692</v>
      </c>
      <c r="H4" s="32">
        <v>0.25866486561340601</v>
      </c>
    </row>
    <row r="5" spans="1:8" ht="14.25">
      <c r="A5" s="32">
        <v>4</v>
      </c>
      <c r="B5" s="33">
        <v>15</v>
      </c>
      <c r="C5" s="32">
        <v>3453</v>
      </c>
      <c r="D5" s="32">
        <v>57773.533832478599</v>
      </c>
      <c r="E5" s="32">
        <v>46253.3770350427</v>
      </c>
      <c r="F5" s="32">
        <v>11520.1567974359</v>
      </c>
      <c r="G5" s="32">
        <v>46253.3770350427</v>
      </c>
      <c r="H5" s="32">
        <v>0.19940197583966399</v>
      </c>
    </row>
    <row r="6" spans="1:8" ht="14.25">
      <c r="A6" s="32">
        <v>5</v>
      </c>
      <c r="B6" s="33">
        <v>16</v>
      </c>
      <c r="C6" s="32">
        <v>2130</v>
      </c>
      <c r="D6" s="32">
        <v>191748.51481709399</v>
      </c>
      <c r="E6" s="32">
        <v>192801.18368546999</v>
      </c>
      <c r="F6" s="32">
        <v>-1052.6688683760699</v>
      </c>
      <c r="G6" s="32">
        <v>192801.18368546999</v>
      </c>
      <c r="H6" s="32">
        <v>-5.4898410523815198E-3</v>
      </c>
    </row>
    <row r="7" spans="1:8" ht="14.25">
      <c r="A7" s="32">
        <v>6</v>
      </c>
      <c r="B7" s="33">
        <v>17</v>
      </c>
      <c r="C7" s="32">
        <v>17909</v>
      </c>
      <c r="D7" s="32">
        <v>378270.62560854701</v>
      </c>
      <c r="E7" s="32">
        <v>307051.94043589698</v>
      </c>
      <c r="F7" s="32">
        <v>71218.685172649595</v>
      </c>
      <c r="G7" s="32">
        <v>307051.94043589698</v>
      </c>
      <c r="H7" s="32">
        <v>0.188274426696696</v>
      </c>
    </row>
    <row r="8" spans="1:8" ht="14.25">
      <c r="A8" s="32">
        <v>7</v>
      </c>
      <c r="B8" s="33">
        <v>18</v>
      </c>
      <c r="C8" s="32">
        <v>32323</v>
      </c>
      <c r="D8" s="32">
        <v>178780.43717777799</v>
      </c>
      <c r="E8" s="32">
        <v>146975.65598205099</v>
      </c>
      <c r="F8" s="32">
        <v>31804.7811957265</v>
      </c>
      <c r="G8" s="32">
        <v>146975.65598205099</v>
      </c>
      <c r="H8" s="32">
        <v>0.177898553654951</v>
      </c>
    </row>
    <row r="9" spans="1:8" ht="14.25">
      <c r="A9" s="32">
        <v>8</v>
      </c>
      <c r="B9" s="33">
        <v>19</v>
      </c>
      <c r="C9" s="32">
        <v>12536</v>
      </c>
      <c r="D9" s="32">
        <v>94501.3421521368</v>
      </c>
      <c r="E9" s="32">
        <v>78899.467721367502</v>
      </c>
      <c r="F9" s="32">
        <v>15601.8744307692</v>
      </c>
      <c r="G9" s="32">
        <v>78899.467721367502</v>
      </c>
      <c r="H9" s="32">
        <v>0.165096855509755</v>
      </c>
    </row>
    <row r="10" spans="1:8" ht="14.25">
      <c r="A10" s="32">
        <v>9</v>
      </c>
      <c r="B10" s="33">
        <v>21</v>
      </c>
      <c r="C10" s="32">
        <v>108171</v>
      </c>
      <c r="D10" s="32">
        <v>485005.78779999999</v>
      </c>
      <c r="E10" s="32">
        <v>448081.08689999999</v>
      </c>
      <c r="F10" s="32">
        <v>36924.700900000003</v>
      </c>
      <c r="G10" s="32">
        <v>448081.08689999999</v>
      </c>
      <c r="H10" s="32">
        <v>7.6132495382151E-2</v>
      </c>
    </row>
    <row r="11" spans="1:8" ht="14.25">
      <c r="A11" s="32">
        <v>10</v>
      </c>
      <c r="B11" s="33">
        <v>22</v>
      </c>
      <c r="C11" s="32">
        <v>25141</v>
      </c>
      <c r="D11" s="32">
        <v>467415.68058034201</v>
      </c>
      <c r="E11" s="32">
        <v>412227.689447009</v>
      </c>
      <c r="F11" s="32">
        <v>55187.9911333333</v>
      </c>
      <c r="G11" s="32">
        <v>412227.689447009</v>
      </c>
      <c r="H11" s="32">
        <v>0.118070474368365</v>
      </c>
    </row>
    <row r="12" spans="1:8" ht="14.25">
      <c r="A12" s="32">
        <v>11</v>
      </c>
      <c r="B12" s="33">
        <v>23</v>
      </c>
      <c r="C12" s="32">
        <v>139875.46599999999</v>
      </c>
      <c r="D12" s="32">
        <v>1199666.23330085</v>
      </c>
      <c r="E12" s="32">
        <v>1011048.3184906</v>
      </c>
      <c r="F12" s="32">
        <v>188617.91481025601</v>
      </c>
      <c r="G12" s="32">
        <v>1011048.3184906</v>
      </c>
      <c r="H12" s="32">
        <v>0.157225326156992</v>
      </c>
    </row>
    <row r="13" spans="1:8" ht="14.25">
      <c r="A13" s="32">
        <v>12</v>
      </c>
      <c r="B13" s="33">
        <v>24</v>
      </c>
      <c r="C13" s="32">
        <v>21233.707999999999</v>
      </c>
      <c r="D13" s="32">
        <v>521873.70272307697</v>
      </c>
      <c r="E13" s="32">
        <v>466646.97496666701</v>
      </c>
      <c r="F13" s="32">
        <v>55226.727756410299</v>
      </c>
      <c r="G13" s="32">
        <v>466646.97496666701</v>
      </c>
      <c r="H13" s="32">
        <v>0.105823933009545</v>
      </c>
    </row>
    <row r="14" spans="1:8" ht="14.25">
      <c r="A14" s="32">
        <v>13</v>
      </c>
      <c r="B14" s="33">
        <v>25</v>
      </c>
      <c r="C14" s="32">
        <v>73034</v>
      </c>
      <c r="D14" s="32">
        <v>977548.01610000001</v>
      </c>
      <c r="E14" s="32">
        <v>920568.36809999996</v>
      </c>
      <c r="F14" s="32">
        <v>56979.648000000001</v>
      </c>
      <c r="G14" s="32">
        <v>920568.36809999996</v>
      </c>
      <c r="H14" s="32">
        <v>5.8288336799377401E-2</v>
      </c>
    </row>
    <row r="15" spans="1:8" ht="14.25">
      <c r="A15" s="32">
        <v>14</v>
      </c>
      <c r="B15" s="33">
        <v>26</v>
      </c>
      <c r="C15" s="32">
        <v>66059</v>
      </c>
      <c r="D15" s="32">
        <v>313333.428739316</v>
      </c>
      <c r="E15" s="32">
        <v>277856.49317948701</v>
      </c>
      <c r="F15" s="32">
        <v>35476.9355598291</v>
      </c>
      <c r="G15" s="32">
        <v>277856.49317948701</v>
      </c>
      <c r="H15" s="32">
        <v>0.113224227949661</v>
      </c>
    </row>
    <row r="16" spans="1:8" ht="14.25">
      <c r="A16" s="32">
        <v>15</v>
      </c>
      <c r="B16" s="33">
        <v>27</v>
      </c>
      <c r="C16" s="32">
        <v>112100.819</v>
      </c>
      <c r="D16" s="32">
        <v>766737.64164011797</v>
      </c>
      <c r="E16" s="32">
        <v>656459.45382743399</v>
      </c>
      <c r="F16" s="32">
        <v>110278.187812684</v>
      </c>
      <c r="G16" s="32">
        <v>656459.45382743399</v>
      </c>
      <c r="H16" s="32">
        <v>0.14382779952838901</v>
      </c>
    </row>
    <row r="17" spans="1:8" ht="14.25">
      <c r="A17" s="32">
        <v>16</v>
      </c>
      <c r="B17" s="33">
        <v>29</v>
      </c>
      <c r="C17" s="32">
        <v>162776</v>
      </c>
      <c r="D17" s="32">
        <v>2002997.5556709401</v>
      </c>
      <c r="E17" s="32">
        <v>1806926.44117436</v>
      </c>
      <c r="F17" s="32">
        <v>196071.11449658099</v>
      </c>
      <c r="G17" s="32">
        <v>1806926.44117436</v>
      </c>
      <c r="H17" s="32">
        <v>9.78888436191344E-2</v>
      </c>
    </row>
    <row r="18" spans="1:8" ht="14.25">
      <c r="A18" s="32">
        <v>17</v>
      </c>
      <c r="B18" s="33">
        <v>31</v>
      </c>
      <c r="C18" s="32">
        <v>32036.731</v>
      </c>
      <c r="D18" s="32">
        <v>240425.04876665899</v>
      </c>
      <c r="E18" s="32">
        <v>202788.70467341301</v>
      </c>
      <c r="F18" s="32">
        <v>37636.344093246502</v>
      </c>
      <c r="G18" s="32">
        <v>202788.70467341301</v>
      </c>
      <c r="H18" s="32">
        <v>0.156540860805955</v>
      </c>
    </row>
    <row r="19" spans="1:8" ht="14.25">
      <c r="A19" s="32">
        <v>18</v>
      </c>
      <c r="B19" s="33">
        <v>32</v>
      </c>
      <c r="C19" s="32">
        <v>22241.314999999999</v>
      </c>
      <c r="D19" s="32">
        <v>317216.45528108301</v>
      </c>
      <c r="E19" s="32">
        <v>291562.830660398</v>
      </c>
      <c r="F19" s="32">
        <v>25653.624620685299</v>
      </c>
      <c r="G19" s="32">
        <v>291562.830660398</v>
      </c>
      <c r="H19" s="32">
        <v>8.0871039927464805E-2</v>
      </c>
    </row>
    <row r="20" spans="1:8" ht="14.25">
      <c r="A20" s="32">
        <v>19</v>
      </c>
      <c r="B20" s="33">
        <v>33</v>
      </c>
      <c r="C20" s="32">
        <v>44311.483</v>
      </c>
      <c r="D20" s="32">
        <v>507488.19068772398</v>
      </c>
      <c r="E20" s="32">
        <v>414616.81269140902</v>
      </c>
      <c r="F20" s="32">
        <v>92871.377996315001</v>
      </c>
      <c r="G20" s="32">
        <v>414616.81269140902</v>
      </c>
      <c r="H20" s="32">
        <v>0.183002047536239</v>
      </c>
    </row>
    <row r="21" spans="1:8" ht="14.25">
      <c r="A21" s="32">
        <v>20</v>
      </c>
      <c r="B21" s="33">
        <v>34</v>
      </c>
      <c r="C21" s="32">
        <v>44053.705999999998</v>
      </c>
      <c r="D21" s="32">
        <v>221556.15515440601</v>
      </c>
      <c r="E21" s="32">
        <v>157233.05369714301</v>
      </c>
      <c r="F21" s="32">
        <v>64323.101457262899</v>
      </c>
      <c r="G21" s="32">
        <v>157233.05369714301</v>
      </c>
      <c r="H21" s="32">
        <v>0.290324145643506</v>
      </c>
    </row>
    <row r="22" spans="1:8" ht="14.25">
      <c r="A22" s="32">
        <v>21</v>
      </c>
      <c r="B22" s="33">
        <v>35</v>
      </c>
      <c r="C22" s="32">
        <v>46909.254000000001</v>
      </c>
      <c r="D22" s="32">
        <v>1099077.3112451299</v>
      </c>
      <c r="E22" s="32">
        <v>1079713.7160374201</v>
      </c>
      <c r="F22" s="32">
        <v>19363.595207709001</v>
      </c>
      <c r="G22" s="32">
        <v>1079713.7160374201</v>
      </c>
      <c r="H22" s="32">
        <v>1.7618046528294001E-2</v>
      </c>
    </row>
    <row r="23" spans="1:8" ht="14.25">
      <c r="A23" s="32">
        <v>22</v>
      </c>
      <c r="B23" s="33">
        <v>36</v>
      </c>
      <c r="C23" s="32">
        <v>117668.789</v>
      </c>
      <c r="D23" s="32">
        <v>498105.829268142</v>
      </c>
      <c r="E23" s="32">
        <v>421751.44265773898</v>
      </c>
      <c r="F23" s="32">
        <v>76354.386610402697</v>
      </c>
      <c r="G23" s="32">
        <v>421751.44265773898</v>
      </c>
      <c r="H23" s="32">
        <v>0.15328948613709001</v>
      </c>
    </row>
    <row r="24" spans="1:8" ht="14.25">
      <c r="A24" s="32">
        <v>23</v>
      </c>
      <c r="B24" s="33">
        <v>37</v>
      </c>
      <c r="C24" s="32">
        <v>97027.198000000004</v>
      </c>
      <c r="D24" s="32">
        <v>740301.250537168</v>
      </c>
      <c r="E24" s="32">
        <v>630700.87297870696</v>
      </c>
      <c r="F24" s="32">
        <v>109600.377558461</v>
      </c>
      <c r="G24" s="32">
        <v>630700.87297870696</v>
      </c>
      <c r="H24" s="32">
        <v>0.14804834853234999</v>
      </c>
    </row>
    <row r="25" spans="1:8" ht="14.25">
      <c r="A25" s="32">
        <v>24</v>
      </c>
      <c r="B25" s="33">
        <v>38</v>
      </c>
      <c r="C25" s="32">
        <v>181391.17499999999</v>
      </c>
      <c r="D25" s="32">
        <v>819266.93255752197</v>
      </c>
      <c r="E25" s="32">
        <v>781021.66020177002</v>
      </c>
      <c r="F25" s="32">
        <v>38245.272355752197</v>
      </c>
      <c r="G25" s="32">
        <v>781021.66020177002</v>
      </c>
      <c r="H25" s="32">
        <v>4.6682309313231002E-2</v>
      </c>
    </row>
    <row r="26" spans="1:8" ht="14.25">
      <c r="A26" s="32">
        <v>25</v>
      </c>
      <c r="B26" s="33">
        <v>39</v>
      </c>
      <c r="C26" s="32">
        <v>117482.461</v>
      </c>
      <c r="D26" s="32">
        <v>128074.69503266001</v>
      </c>
      <c r="E26" s="32">
        <v>97829.707973696393</v>
      </c>
      <c r="F26" s="32">
        <v>30244.987058963699</v>
      </c>
      <c r="G26" s="32">
        <v>97829.707973696393</v>
      </c>
      <c r="H26" s="32">
        <v>0.236151154224892</v>
      </c>
    </row>
    <row r="27" spans="1:8" ht="14.25">
      <c r="A27" s="32">
        <v>26</v>
      </c>
      <c r="B27" s="33">
        <v>40</v>
      </c>
      <c r="C27" s="32">
        <v>3</v>
      </c>
      <c r="D27" s="32">
        <v>9.9047000000000001</v>
      </c>
      <c r="E27" s="32">
        <v>8.407</v>
      </c>
      <c r="F27" s="32">
        <v>1.4977</v>
      </c>
      <c r="G27" s="32">
        <v>8.407</v>
      </c>
      <c r="H27" s="32">
        <v>0.151211041222854</v>
      </c>
    </row>
    <row r="28" spans="1:8" ht="14.25">
      <c r="A28" s="32">
        <v>27</v>
      </c>
      <c r="B28" s="33">
        <v>42</v>
      </c>
      <c r="C28" s="32">
        <v>19519.544000000002</v>
      </c>
      <c r="D28" s="32">
        <v>252613.72459999999</v>
      </c>
      <c r="E28" s="32">
        <v>233335.35029999999</v>
      </c>
      <c r="F28" s="32">
        <v>19278.374299999999</v>
      </c>
      <c r="G28" s="32">
        <v>233335.35029999999</v>
      </c>
      <c r="H28" s="32">
        <v>7.6315625093316894E-2</v>
      </c>
    </row>
    <row r="29" spans="1:8" ht="14.25">
      <c r="A29" s="32">
        <v>28</v>
      </c>
      <c r="B29" s="33">
        <v>75</v>
      </c>
      <c r="C29" s="32">
        <v>374</v>
      </c>
      <c r="D29" s="32">
        <v>204116.23931623899</v>
      </c>
      <c r="E29" s="32">
        <v>195141.60598290601</v>
      </c>
      <c r="F29" s="32">
        <v>8974.6333333333296</v>
      </c>
      <c r="G29" s="32">
        <v>195141.60598290601</v>
      </c>
      <c r="H29" s="32">
        <v>4.3968247521104099E-2</v>
      </c>
    </row>
    <row r="30" spans="1:8" ht="14.25">
      <c r="A30" s="32">
        <v>29</v>
      </c>
      <c r="B30" s="33">
        <v>76</v>
      </c>
      <c r="C30" s="32">
        <v>2402</v>
      </c>
      <c r="D30" s="32">
        <v>418573.09066837601</v>
      </c>
      <c r="E30" s="32">
        <v>391382.90836239298</v>
      </c>
      <c r="F30" s="32">
        <v>27190.1823059829</v>
      </c>
      <c r="G30" s="32">
        <v>391382.90836239298</v>
      </c>
      <c r="H30" s="32">
        <v>6.4959221966624098E-2</v>
      </c>
    </row>
    <row r="31" spans="1:8" ht="14.25">
      <c r="A31" s="32">
        <v>30</v>
      </c>
      <c r="B31" s="33">
        <v>99</v>
      </c>
      <c r="C31" s="32">
        <v>39</v>
      </c>
      <c r="D31" s="32">
        <v>35272.777777777803</v>
      </c>
      <c r="E31" s="32">
        <v>31942.564102564102</v>
      </c>
      <c r="F31" s="32">
        <v>3330.2136752136798</v>
      </c>
      <c r="G31" s="32">
        <v>31942.564102564102</v>
      </c>
      <c r="H31" s="32">
        <v>9.4413139112387801E-2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2013-12-06T00:21:59Z</dcterms:modified>
</cp:coreProperties>
</file>