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<sst xmlns="http://schemas.openxmlformats.org/spreadsheetml/2006/main" count="114" uniqueCount="71">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</sst>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244" Type="http://schemas.openxmlformats.org/officeDocument/2006/relationships/image" Target="cid:2fee711c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65" Type="http://schemas.openxmlformats.org/officeDocument/2006/relationships/hyperlink" Target="cid:8c9b56672" TargetMode="External"/><Relationship Id="rId281" Type="http://schemas.openxmlformats.org/officeDocument/2006/relationships/hyperlink" Target="cid:c547f7a9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55" Type="http://schemas.openxmlformats.org/officeDocument/2006/relationships/hyperlink" Target="cid:688eac6f2" TargetMode="External"/><Relationship Id="rId271" Type="http://schemas.openxmlformats.org/officeDocument/2006/relationships/hyperlink" Target="cid:bb0725832" TargetMode="External"/><Relationship Id="rId276" Type="http://schemas.openxmlformats.org/officeDocument/2006/relationships/image" Target="cid:bb0a5c6213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282" Type="http://schemas.openxmlformats.org/officeDocument/2006/relationships/image" Target="cid:c547f7c8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15962142.1909</v>
      </c>
      <c r="F3" s="25">
        <f>RA!I7</f>
        <v>1724737.3214</v>
      </c>
      <c r="G3" s="16">
        <f>E3-F3</f>
        <v>14237404.8695</v>
      </c>
      <c r="H3" s="27">
        <f>RA!J7</f>
        <v>10.8051745233999</v>
      </c>
      <c r="I3" s="20">
        <f>SUM(I4:I39)</f>
        <v>15962145.707100092</v>
      </c>
      <c r="J3" s="21">
        <f>SUM(J4:J39)</f>
        <v>14237404.928119872</v>
      </c>
      <c r="K3" s="22">
        <f>E3-I3</f>
        <v>-3.5162000916898251</v>
      </c>
      <c r="L3" s="22">
        <f>G3-J3</f>
        <v>-5.8619871735572815E-2</v>
      </c>
    </row>
    <row r="4" spans="1:12">
      <c r="A4" s="38">
        <f>RA!A8</f>
        <v>41614</v>
      </c>
      <c r="B4" s="12">
        <v>12</v>
      </c>
      <c r="C4" s="35" t="s">
        <v>6</v>
      </c>
      <c r="D4" s="35"/>
      <c r="E4" s="15">
        <f>RA!D8</f>
        <v>544289.2219</v>
      </c>
      <c r="F4" s="25">
        <f>RA!I8</f>
        <v>66878.196500000005</v>
      </c>
      <c r="G4" s="16">
        <f t="shared" ref="G4:G39" si="0">E4-F4</f>
        <v>477411.02539999998</v>
      </c>
      <c r="H4" s="27">
        <f>RA!J8</f>
        <v>12.287253505873601</v>
      </c>
      <c r="I4" s="20">
        <f>VLOOKUP(B4,RMS!B:D,3,FALSE)</f>
        <v>544289.70379743597</v>
      </c>
      <c r="J4" s="21">
        <f>VLOOKUP(B4,RMS!B:E,4,FALSE)</f>
        <v>477411.02634444402</v>
      </c>
      <c r="K4" s="22">
        <f t="shared" ref="K4:K39" si="1">E4-I4</f>
        <v>-0.48189743596594781</v>
      </c>
      <c r="L4" s="22">
        <f t="shared" ref="L4:L39" si="2">G4-J4</f>
        <v>-9.4444403657689691E-4</v>
      </c>
    </row>
    <row r="5" spans="1:12">
      <c r="A5" s="38"/>
      <c r="B5" s="12">
        <v>13</v>
      </c>
      <c r="C5" s="35" t="s">
        <v>7</v>
      </c>
      <c r="D5" s="35"/>
      <c r="E5" s="15">
        <f>RA!D9</f>
        <v>91521.05</v>
      </c>
      <c r="F5" s="25">
        <f>RA!I9</f>
        <v>21326.230599999999</v>
      </c>
      <c r="G5" s="16">
        <f t="shared" si="0"/>
        <v>70194.819400000008</v>
      </c>
      <c r="H5" s="27">
        <f>RA!J9</f>
        <v>23.3019951147851</v>
      </c>
      <c r="I5" s="20">
        <f>VLOOKUP(B5,RMS!B:D,3,FALSE)</f>
        <v>91521.073190515104</v>
      </c>
      <c r="J5" s="21">
        <f>VLOOKUP(B5,RMS!B:E,4,FALSE)</f>
        <v>70194.817042167793</v>
      </c>
      <c r="K5" s="22">
        <f t="shared" si="1"/>
        <v>-2.3190515101305209E-2</v>
      </c>
      <c r="L5" s="22">
        <f t="shared" si="2"/>
        <v>2.3578322143293917E-3</v>
      </c>
    </row>
    <row r="6" spans="1:12">
      <c r="A6" s="38"/>
      <c r="B6" s="12">
        <v>14</v>
      </c>
      <c r="C6" s="35" t="s">
        <v>8</v>
      </c>
      <c r="D6" s="35"/>
      <c r="E6" s="15">
        <f>RA!D10</f>
        <v>116443.33869999999</v>
      </c>
      <c r="F6" s="25">
        <f>RA!I10</f>
        <v>30719.766</v>
      </c>
      <c r="G6" s="16">
        <f t="shared" si="0"/>
        <v>85723.57269999999</v>
      </c>
      <c r="H6" s="27">
        <f>RA!J10</f>
        <v>26.381728953293901</v>
      </c>
      <c r="I6" s="20">
        <f>VLOOKUP(B6,RMS!B:D,3,FALSE)</f>
        <v>116445.272953846</v>
      </c>
      <c r="J6" s="21">
        <f>VLOOKUP(B6,RMS!B:E,4,FALSE)</f>
        <v>85723.571947008502</v>
      </c>
      <c r="K6" s="22">
        <f t="shared" si="1"/>
        <v>-1.9342538460041396</v>
      </c>
      <c r="L6" s="22">
        <f t="shared" si="2"/>
        <v>7.5299148738849908E-4</v>
      </c>
    </row>
    <row r="7" spans="1:12">
      <c r="A7" s="38"/>
      <c r="B7" s="12">
        <v>15</v>
      </c>
      <c r="C7" s="35" t="s">
        <v>9</v>
      </c>
      <c r="D7" s="35"/>
      <c r="E7" s="15">
        <f>RA!D11</f>
        <v>56255.2693</v>
      </c>
      <c r="F7" s="25">
        <f>RA!I11</f>
        <v>10969.9177</v>
      </c>
      <c r="G7" s="16">
        <f t="shared" si="0"/>
        <v>45285.351600000002</v>
      </c>
      <c r="H7" s="27">
        <f>RA!J11</f>
        <v>19.500249197100501</v>
      </c>
      <c r="I7" s="20">
        <f>VLOOKUP(B7,RMS!B:D,3,FALSE)</f>
        <v>56255.288194871799</v>
      </c>
      <c r="J7" s="21">
        <f>VLOOKUP(B7,RMS!B:E,4,FALSE)</f>
        <v>45285.3515803419</v>
      </c>
      <c r="K7" s="22">
        <f t="shared" si="1"/>
        <v>-1.8894871798693202E-2</v>
      </c>
      <c r="L7" s="22">
        <f t="shared" si="2"/>
        <v>1.9658102246467024E-5</v>
      </c>
    </row>
    <row r="8" spans="1:12">
      <c r="A8" s="38"/>
      <c r="B8" s="12">
        <v>16</v>
      </c>
      <c r="C8" s="35" t="s">
        <v>10</v>
      </c>
      <c r="D8" s="35"/>
      <c r="E8" s="15">
        <f>RA!D12</f>
        <v>236404.98910000001</v>
      </c>
      <c r="F8" s="25">
        <f>RA!I12</f>
        <v>-2730.9061999999999</v>
      </c>
      <c r="G8" s="16">
        <f t="shared" si="0"/>
        <v>239135.8953</v>
      </c>
      <c r="H8" s="27">
        <f>RA!J12</f>
        <v>-1.15518128885377</v>
      </c>
      <c r="I8" s="20">
        <f>VLOOKUP(B8,RMS!B:D,3,FALSE)</f>
        <v>236404.978382906</v>
      </c>
      <c r="J8" s="21">
        <f>VLOOKUP(B8,RMS!B:E,4,FALSE)</f>
        <v>239135.89334188</v>
      </c>
      <c r="K8" s="22">
        <f t="shared" si="1"/>
        <v>1.0717094002757221E-2</v>
      </c>
      <c r="L8" s="22">
        <f t="shared" si="2"/>
        <v>1.9581200031097978E-3</v>
      </c>
    </row>
    <row r="9" spans="1:12">
      <c r="A9" s="38"/>
      <c r="B9" s="12">
        <v>17</v>
      </c>
      <c r="C9" s="35" t="s">
        <v>11</v>
      </c>
      <c r="D9" s="35"/>
      <c r="E9" s="15">
        <f>RA!D13</f>
        <v>360552.9338</v>
      </c>
      <c r="F9" s="25">
        <f>RA!I13</f>
        <v>71212.739000000001</v>
      </c>
      <c r="G9" s="16">
        <f t="shared" si="0"/>
        <v>289340.1948</v>
      </c>
      <c r="H9" s="27">
        <f>RA!J13</f>
        <v>19.750980320549001</v>
      </c>
      <c r="I9" s="20">
        <f>VLOOKUP(B9,RMS!B:D,3,FALSE)</f>
        <v>360553.06323846203</v>
      </c>
      <c r="J9" s="21">
        <f>VLOOKUP(B9,RMS!B:E,4,FALSE)</f>
        <v>289340.19382649602</v>
      </c>
      <c r="K9" s="22">
        <f t="shared" si="1"/>
        <v>-0.12943846202688292</v>
      </c>
      <c r="L9" s="22">
        <f t="shared" si="2"/>
        <v>9.7350397845730186E-4</v>
      </c>
    </row>
    <row r="10" spans="1:12">
      <c r="A10" s="38"/>
      <c r="B10" s="12">
        <v>18</v>
      </c>
      <c r="C10" s="35" t="s">
        <v>12</v>
      </c>
      <c r="D10" s="35"/>
      <c r="E10" s="15">
        <f>RA!D14</f>
        <v>190672.87659999999</v>
      </c>
      <c r="F10" s="25">
        <f>RA!I14</f>
        <v>32996.029300000002</v>
      </c>
      <c r="G10" s="16">
        <f t="shared" si="0"/>
        <v>157676.84729999999</v>
      </c>
      <c r="H10" s="27">
        <f>RA!J14</f>
        <v>17.305046154634901</v>
      </c>
      <c r="I10" s="20">
        <f>VLOOKUP(B10,RMS!B:D,3,FALSE)</f>
        <v>190672.86861452999</v>
      </c>
      <c r="J10" s="21">
        <f>VLOOKUP(B10,RMS!B:E,4,FALSE)</f>
        <v>157676.849655556</v>
      </c>
      <c r="K10" s="22">
        <f t="shared" si="1"/>
        <v>7.9854700015857816E-3</v>
      </c>
      <c r="L10" s="22">
        <f t="shared" si="2"/>
        <v>-2.3555560037493706E-3</v>
      </c>
    </row>
    <row r="11" spans="1:12">
      <c r="A11" s="38"/>
      <c r="B11" s="12">
        <v>19</v>
      </c>
      <c r="C11" s="35" t="s">
        <v>13</v>
      </c>
      <c r="D11" s="35"/>
      <c r="E11" s="15">
        <f>RA!D15</f>
        <v>118402.69749999999</v>
      </c>
      <c r="F11" s="25">
        <f>RA!I15</f>
        <v>19697.994699999999</v>
      </c>
      <c r="G11" s="16">
        <f t="shared" si="0"/>
        <v>98704.702799999999</v>
      </c>
      <c r="H11" s="27">
        <f>RA!J15</f>
        <v>16.6364408209534</v>
      </c>
      <c r="I11" s="20">
        <f>VLOOKUP(B11,RMS!B:D,3,FALSE)</f>
        <v>118402.774752991</v>
      </c>
      <c r="J11" s="21">
        <f>VLOOKUP(B11,RMS!B:E,4,FALSE)</f>
        <v>98704.702274359006</v>
      </c>
      <c r="K11" s="22">
        <f t="shared" si="1"/>
        <v>-7.7252991002751514E-2</v>
      </c>
      <c r="L11" s="22">
        <f t="shared" si="2"/>
        <v>5.2564099314622581E-4</v>
      </c>
    </row>
    <row r="12" spans="1:12">
      <c r="A12" s="38"/>
      <c r="B12" s="12">
        <v>21</v>
      </c>
      <c r="C12" s="35" t="s">
        <v>14</v>
      </c>
      <c r="D12" s="35"/>
      <c r="E12" s="15">
        <f>RA!D16</f>
        <v>574620.84530000004</v>
      </c>
      <c r="F12" s="25">
        <f>RA!I16</f>
        <v>48747.058700000001</v>
      </c>
      <c r="G12" s="16">
        <f t="shared" si="0"/>
        <v>525873.78659999999</v>
      </c>
      <c r="H12" s="27">
        <f>RA!J16</f>
        <v>8.4833432512442108</v>
      </c>
      <c r="I12" s="20">
        <f>VLOOKUP(B12,RMS!B:D,3,FALSE)</f>
        <v>574620.71440000006</v>
      </c>
      <c r="J12" s="21">
        <f>VLOOKUP(B12,RMS!B:E,4,FALSE)</f>
        <v>525873.78659999999</v>
      </c>
      <c r="K12" s="22">
        <f t="shared" si="1"/>
        <v>0.13089999998919666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RA!D17</f>
        <v>442246.33529999998</v>
      </c>
      <c r="F13" s="25">
        <f>RA!I17</f>
        <v>58781.904600000002</v>
      </c>
      <c r="G13" s="16">
        <f t="shared" si="0"/>
        <v>383464.43069999997</v>
      </c>
      <c r="H13" s="27">
        <f>RA!J17</f>
        <v>13.2916657319783</v>
      </c>
      <c r="I13" s="20">
        <f>VLOOKUP(B13,RMS!B:D,3,FALSE)</f>
        <v>442246.37584700901</v>
      </c>
      <c r="J13" s="21">
        <f>VLOOKUP(B13,RMS!B:E,4,FALSE)</f>
        <v>383464.43085213698</v>
      </c>
      <c r="K13" s="22">
        <f t="shared" si="1"/>
        <v>-4.0547009033616632E-2</v>
      </c>
      <c r="L13" s="22">
        <f t="shared" si="2"/>
        <v>-1.5213701408356428E-4</v>
      </c>
    </row>
    <row r="14" spans="1:12">
      <c r="A14" s="38"/>
      <c r="B14" s="12">
        <v>23</v>
      </c>
      <c r="C14" s="35" t="s">
        <v>16</v>
      </c>
      <c r="D14" s="35"/>
      <c r="E14" s="15">
        <f>RA!D18</f>
        <v>1537077.1200999999</v>
      </c>
      <c r="F14" s="25">
        <f>RA!I18</f>
        <v>238304.83929999999</v>
      </c>
      <c r="G14" s="16">
        <f t="shared" si="0"/>
        <v>1298772.2807999998</v>
      </c>
      <c r="H14" s="27">
        <f>RA!J18</f>
        <v>15.5037659583727</v>
      </c>
      <c r="I14" s="20">
        <f>VLOOKUP(B14,RMS!B:D,3,FALSE)</f>
        <v>1537077.21930256</v>
      </c>
      <c r="J14" s="21">
        <f>VLOOKUP(B14,RMS!B:E,4,FALSE)</f>
        <v>1298772.2801717899</v>
      </c>
      <c r="K14" s="22">
        <f t="shared" si="1"/>
        <v>-9.9202560028061271E-2</v>
      </c>
      <c r="L14" s="22">
        <f t="shared" si="2"/>
        <v>6.2820990569889545E-4</v>
      </c>
    </row>
    <row r="15" spans="1:12">
      <c r="A15" s="38"/>
      <c r="B15" s="12">
        <v>24</v>
      </c>
      <c r="C15" s="35" t="s">
        <v>17</v>
      </c>
      <c r="D15" s="35"/>
      <c r="E15" s="15">
        <f>RA!D19</f>
        <v>679640.87230000005</v>
      </c>
      <c r="F15" s="25">
        <f>RA!I19</f>
        <v>45631.167200000004</v>
      </c>
      <c r="G15" s="16">
        <f t="shared" si="0"/>
        <v>634009.70510000002</v>
      </c>
      <c r="H15" s="27">
        <f>RA!J19</f>
        <v>6.7140116287558902</v>
      </c>
      <c r="I15" s="20">
        <f>VLOOKUP(B15,RMS!B:D,3,FALSE)</f>
        <v>679640.91194359004</v>
      </c>
      <c r="J15" s="21">
        <f>VLOOKUP(B15,RMS!B:E,4,FALSE)</f>
        <v>634009.70472564094</v>
      </c>
      <c r="K15" s="22">
        <f t="shared" si="1"/>
        <v>-3.9643589989282191E-2</v>
      </c>
      <c r="L15" s="22">
        <f t="shared" si="2"/>
        <v>3.7435907870531082E-4</v>
      </c>
    </row>
    <row r="16" spans="1:12">
      <c r="A16" s="38"/>
      <c r="B16" s="12">
        <v>25</v>
      </c>
      <c r="C16" s="35" t="s">
        <v>18</v>
      </c>
      <c r="D16" s="35"/>
      <c r="E16" s="15">
        <f>RA!D20</f>
        <v>1101068.9708</v>
      </c>
      <c r="F16" s="25">
        <f>RA!I20</f>
        <v>63893.600299999998</v>
      </c>
      <c r="G16" s="16">
        <f t="shared" si="0"/>
        <v>1037175.3705</v>
      </c>
      <c r="H16" s="27">
        <f>RA!J20</f>
        <v>5.8028699377094499</v>
      </c>
      <c r="I16" s="20">
        <f>VLOOKUP(B16,RMS!B:D,3,FALSE)</f>
        <v>1101069.0015</v>
      </c>
      <c r="J16" s="21">
        <f>VLOOKUP(B16,RMS!B:E,4,FALSE)</f>
        <v>1037175.3705</v>
      </c>
      <c r="K16" s="22">
        <f t="shared" si="1"/>
        <v>-3.0700000002980232E-2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RA!D21</f>
        <v>339969.4535</v>
      </c>
      <c r="F17" s="25">
        <f>RA!I21</f>
        <v>43362.664400000001</v>
      </c>
      <c r="G17" s="16">
        <f t="shared" si="0"/>
        <v>296606.78909999999</v>
      </c>
      <c r="H17" s="27">
        <f>RA!J21</f>
        <v>12.754870754880899</v>
      </c>
      <c r="I17" s="20">
        <f>VLOOKUP(B17,RMS!B:D,3,FALSE)</f>
        <v>339969.29958166601</v>
      </c>
      <c r="J17" s="21">
        <f>VLOOKUP(B17,RMS!B:E,4,FALSE)</f>
        <v>296606.78898624901</v>
      </c>
      <c r="K17" s="22">
        <f t="shared" si="1"/>
        <v>0.15391833399189636</v>
      </c>
      <c r="L17" s="22">
        <f t="shared" si="2"/>
        <v>1.1375098256394267E-4</v>
      </c>
    </row>
    <row r="18" spans="1:12">
      <c r="A18" s="38"/>
      <c r="B18" s="12">
        <v>27</v>
      </c>
      <c r="C18" s="35" t="s">
        <v>20</v>
      </c>
      <c r="D18" s="35"/>
      <c r="E18" s="15">
        <f>RA!D22</f>
        <v>948673.50459999999</v>
      </c>
      <c r="F18" s="25">
        <f>RA!I22</f>
        <v>136938.50870000001</v>
      </c>
      <c r="G18" s="16">
        <f t="shared" si="0"/>
        <v>811734.99589999998</v>
      </c>
      <c r="H18" s="27">
        <f>RA!J22</f>
        <v>14.4347352419987</v>
      </c>
      <c r="I18" s="20">
        <f>VLOOKUP(B18,RMS!B:D,3,FALSE)</f>
        <v>948673.69992861396</v>
      </c>
      <c r="J18" s="21">
        <f>VLOOKUP(B18,RMS!B:E,4,FALSE)</f>
        <v>811734.99650265498</v>
      </c>
      <c r="K18" s="22">
        <f t="shared" si="1"/>
        <v>-0.19532861397601664</v>
      </c>
      <c r="L18" s="22">
        <f t="shared" si="2"/>
        <v>-6.0265499632805586E-4</v>
      </c>
    </row>
    <row r="19" spans="1:12">
      <c r="A19" s="38"/>
      <c r="B19" s="12">
        <v>29</v>
      </c>
      <c r="C19" s="35" t="s">
        <v>21</v>
      </c>
      <c r="D19" s="35"/>
      <c r="E19" s="15">
        <f>RA!D23</f>
        <v>2229610.6156000001</v>
      </c>
      <c r="F19" s="25">
        <f>RA!I23</f>
        <v>216012.20629999999</v>
      </c>
      <c r="G19" s="16">
        <f t="shared" si="0"/>
        <v>2013598.4093000002</v>
      </c>
      <c r="H19" s="27">
        <f>RA!J23</f>
        <v>9.6883377208836094</v>
      </c>
      <c r="I19" s="20">
        <f>VLOOKUP(B19,RMS!B:D,3,FALSE)</f>
        <v>2229611.5867692302</v>
      </c>
      <c r="J19" s="21">
        <f>VLOOKUP(B19,RMS!B:E,4,FALSE)</f>
        <v>2013598.44402991</v>
      </c>
      <c r="K19" s="22">
        <f t="shared" si="1"/>
        <v>-0.97116923006251454</v>
      </c>
      <c r="L19" s="22">
        <f t="shared" si="2"/>
        <v>-3.4729909850284457E-2</v>
      </c>
    </row>
    <row r="20" spans="1:12">
      <c r="A20" s="38"/>
      <c r="B20" s="12">
        <v>31</v>
      </c>
      <c r="C20" s="35" t="s">
        <v>22</v>
      </c>
      <c r="D20" s="35"/>
      <c r="E20" s="15">
        <f>RA!D24</f>
        <v>267983.60840000003</v>
      </c>
      <c r="F20" s="25">
        <f>RA!I24</f>
        <v>41825.570500000002</v>
      </c>
      <c r="G20" s="16">
        <f t="shared" si="0"/>
        <v>226158.03790000002</v>
      </c>
      <c r="H20" s="27">
        <f>RA!J24</f>
        <v>15.607510754004799</v>
      </c>
      <c r="I20" s="20">
        <f>VLOOKUP(B20,RMS!B:D,3,FALSE)</f>
        <v>267983.61606399697</v>
      </c>
      <c r="J20" s="21">
        <f>VLOOKUP(B20,RMS!B:E,4,FALSE)</f>
        <v>226158.037212708</v>
      </c>
      <c r="K20" s="22">
        <f t="shared" si="1"/>
        <v>-7.6639969483949244E-3</v>
      </c>
      <c r="L20" s="22">
        <f t="shared" si="2"/>
        <v>6.8729202030226588E-4</v>
      </c>
    </row>
    <row r="21" spans="1:12">
      <c r="A21" s="38"/>
      <c r="B21" s="12">
        <v>32</v>
      </c>
      <c r="C21" s="35" t="s">
        <v>23</v>
      </c>
      <c r="D21" s="35"/>
      <c r="E21" s="15">
        <f>RA!D25</f>
        <v>418562.72379999998</v>
      </c>
      <c r="F21" s="25">
        <f>RA!I25</f>
        <v>28952.276000000002</v>
      </c>
      <c r="G21" s="16">
        <f t="shared" si="0"/>
        <v>389610.44779999997</v>
      </c>
      <c r="H21" s="27">
        <f>RA!J25</f>
        <v>6.9170698568547504</v>
      </c>
      <c r="I21" s="20">
        <f>VLOOKUP(B21,RMS!B:D,3,FALSE)</f>
        <v>418562.728000061</v>
      </c>
      <c r="J21" s="21">
        <f>VLOOKUP(B21,RMS!B:E,4,FALSE)</f>
        <v>389610.448616662</v>
      </c>
      <c r="K21" s="22">
        <f t="shared" si="1"/>
        <v>-4.2000610264949501E-3</v>
      </c>
      <c r="L21" s="22">
        <f t="shared" si="2"/>
        <v>-8.16662039142102E-4</v>
      </c>
    </row>
    <row r="22" spans="1:12">
      <c r="A22" s="38"/>
      <c r="B22" s="12">
        <v>33</v>
      </c>
      <c r="C22" s="35" t="s">
        <v>24</v>
      </c>
      <c r="D22" s="35"/>
      <c r="E22" s="15">
        <f>RA!D26</f>
        <v>567640.7439</v>
      </c>
      <c r="F22" s="25">
        <f>RA!I26</f>
        <v>102320.014</v>
      </c>
      <c r="G22" s="16">
        <f t="shared" si="0"/>
        <v>465320.72990000003</v>
      </c>
      <c r="H22" s="27">
        <f>RA!J26</f>
        <v>18.025487969204999</v>
      </c>
      <c r="I22" s="20">
        <f>VLOOKUP(B22,RMS!B:D,3,FALSE)</f>
        <v>567640.74457636301</v>
      </c>
      <c r="J22" s="21">
        <f>VLOOKUP(B22,RMS!B:E,4,FALSE)</f>
        <v>465320.69068525301</v>
      </c>
      <c r="K22" s="22">
        <f t="shared" si="1"/>
        <v>-6.7636300809681416E-4</v>
      </c>
      <c r="L22" s="22">
        <f t="shared" si="2"/>
        <v>3.9214747026562691E-2</v>
      </c>
    </row>
    <row r="23" spans="1:12">
      <c r="A23" s="38"/>
      <c r="B23" s="12">
        <v>34</v>
      </c>
      <c r="C23" s="35" t="s">
        <v>25</v>
      </c>
      <c r="D23" s="35"/>
      <c r="E23" s="15">
        <f>RA!D27</f>
        <v>256250.29949999999</v>
      </c>
      <c r="F23" s="25">
        <f>RA!I27</f>
        <v>73855.357900000003</v>
      </c>
      <c r="G23" s="16">
        <f t="shared" si="0"/>
        <v>182394.94159999999</v>
      </c>
      <c r="H23" s="27">
        <f>RA!J27</f>
        <v>28.8215693968389</v>
      </c>
      <c r="I23" s="20">
        <f>VLOOKUP(B23,RMS!B:D,3,FALSE)</f>
        <v>256250.246296695</v>
      </c>
      <c r="J23" s="21">
        <f>VLOOKUP(B23,RMS!B:E,4,FALSE)</f>
        <v>182394.956227079</v>
      </c>
      <c r="K23" s="22">
        <f t="shared" si="1"/>
        <v>5.3203304996713996E-2</v>
      </c>
      <c r="L23" s="22">
        <f t="shared" si="2"/>
        <v>-1.4627079013735056E-2</v>
      </c>
    </row>
    <row r="24" spans="1:12">
      <c r="A24" s="38"/>
      <c r="B24" s="12">
        <v>35</v>
      </c>
      <c r="C24" s="35" t="s">
        <v>26</v>
      </c>
      <c r="D24" s="35"/>
      <c r="E24" s="15">
        <f>RA!D28</f>
        <v>1228451.8315000001</v>
      </c>
      <c r="F24" s="25">
        <f>RA!I28</f>
        <v>27224.141100000001</v>
      </c>
      <c r="G24" s="16">
        <f t="shared" si="0"/>
        <v>1201227.6904000002</v>
      </c>
      <c r="H24" s="27">
        <f>RA!J28</f>
        <v>2.2161341944321902</v>
      </c>
      <c r="I24" s="20">
        <f>VLOOKUP(B24,RMS!B:D,3,FALSE)</f>
        <v>1228451.8316407099</v>
      </c>
      <c r="J24" s="21">
        <f>VLOOKUP(B24,RMS!B:E,4,FALSE)</f>
        <v>1201227.71046218</v>
      </c>
      <c r="K24" s="22">
        <f t="shared" si="1"/>
        <v>-1.4070980250835419E-4</v>
      </c>
      <c r="L24" s="22">
        <f t="shared" si="2"/>
        <v>-2.0062179770320654E-2</v>
      </c>
    </row>
    <row r="25" spans="1:12">
      <c r="A25" s="38"/>
      <c r="B25" s="12">
        <v>36</v>
      </c>
      <c r="C25" s="35" t="s">
        <v>27</v>
      </c>
      <c r="D25" s="35"/>
      <c r="E25" s="15">
        <f>RA!D29</f>
        <v>535299.6226</v>
      </c>
      <c r="F25" s="25">
        <f>RA!I29</f>
        <v>79271.266699999993</v>
      </c>
      <c r="G25" s="16">
        <f t="shared" si="0"/>
        <v>456028.35590000002</v>
      </c>
      <c r="H25" s="27">
        <f>RA!J29</f>
        <v>14.8087656619245</v>
      </c>
      <c r="I25" s="20">
        <f>VLOOKUP(B25,RMS!B:D,3,FALSE)</f>
        <v>535299.62353362795</v>
      </c>
      <c r="J25" s="21">
        <f>VLOOKUP(B25,RMS!B:E,4,FALSE)</f>
        <v>456028.30518710701</v>
      </c>
      <c r="K25" s="22">
        <f t="shared" si="1"/>
        <v>-9.3362794723361731E-4</v>
      </c>
      <c r="L25" s="22">
        <f t="shared" si="2"/>
        <v>5.0712893018499017E-2</v>
      </c>
    </row>
    <row r="26" spans="1:12">
      <c r="A26" s="38"/>
      <c r="B26" s="12">
        <v>37</v>
      </c>
      <c r="C26" s="35" t="s">
        <v>28</v>
      </c>
      <c r="D26" s="35"/>
      <c r="E26" s="15">
        <f>RA!D30</f>
        <v>864244.55260000005</v>
      </c>
      <c r="F26" s="25">
        <f>RA!I30</f>
        <v>136733.3339</v>
      </c>
      <c r="G26" s="16">
        <f t="shared" si="0"/>
        <v>727511.21870000008</v>
      </c>
      <c r="H26" s="27">
        <f>RA!J30</f>
        <v>15.8211392236897</v>
      </c>
      <c r="I26" s="20">
        <f>VLOOKUP(B26,RMS!B:D,3,FALSE)</f>
        <v>864244.55472477898</v>
      </c>
      <c r="J26" s="21">
        <f>VLOOKUP(B26,RMS!B:E,4,FALSE)</f>
        <v>727511.23408530396</v>
      </c>
      <c r="K26" s="22">
        <f t="shared" si="1"/>
        <v>-2.1247789263725281E-3</v>
      </c>
      <c r="L26" s="22">
        <f t="shared" si="2"/>
        <v>-1.5385303879156709E-2</v>
      </c>
    </row>
    <row r="27" spans="1:12">
      <c r="A27" s="38"/>
      <c r="B27" s="12">
        <v>38</v>
      </c>
      <c r="C27" s="35" t="s">
        <v>29</v>
      </c>
      <c r="D27" s="35"/>
      <c r="E27" s="15">
        <f>RA!D31</f>
        <v>1179142.7794000001</v>
      </c>
      <c r="F27" s="25">
        <f>RA!I31</f>
        <v>32942.429900000003</v>
      </c>
      <c r="G27" s="16">
        <f t="shared" si="0"/>
        <v>1146200.3495</v>
      </c>
      <c r="H27" s="27">
        <f>RA!J31</f>
        <v>2.79376089779073</v>
      </c>
      <c r="I27" s="20">
        <f>VLOOKUP(B27,RMS!B:D,3,FALSE)</f>
        <v>1179142.7665601801</v>
      </c>
      <c r="J27" s="21">
        <f>VLOOKUP(B27,RMS!B:E,4,FALSE)</f>
        <v>1146200.4279141601</v>
      </c>
      <c r="K27" s="22">
        <f t="shared" si="1"/>
        <v>1.2839820003136992E-2</v>
      </c>
      <c r="L27" s="22">
        <f t="shared" si="2"/>
        <v>-7.8414160059764981E-2</v>
      </c>
    </row>
    <row r="28" spans="1:12">
      <c r="A28" s="38"/>
      <c r="B28" s="12">
        <v>39</v>
      </c>
      <c r="C28" s="35" t="s">
        <v>30</v>
      </c>
      <c r="D28" s="35"/>
      <c r="E28" s="15">
        <f>RA!D32</f>
        <v>135995.84710000001</v>
      </c>
      <c r="F28" s="25">
        <f>RA!I32</f>
        <v>31672.9146</v>
      </c>
      <c r="G28" s="16">
        <f t="shared" si="0"/>
        <v>104322.93250000001</v>
      </c>
      <c r="H28" s="27">
        <f>RA!J32</f>
        <v>23.289618966607399</v>
      </c>
      <c r="I28" s="20">
        <f>VLOOKUP(B28,RMS!B:D,3,FALSE)</f>
        <v>135995.68061427999</v>
      </c>
      <c r="J28" s="21">
        <f>VLOOKUP(B28,RMS!B:E,4,FALSE)</f>
        <v>104322.926798434</v>
      </c>
      <c r="K28" s="22">
        <f t="shared" si="1"/>
        <v>0.16648572002304718</v>
      </c>
      <c r="L28" s="22">
        <f t="shared" si="2"/>
        <v>5.701566013158299E-3</v>
      </c>
    </row>
    <row r="29" spans="1:12">
      <c r="A29" s="38"/>
      <c r="B29" s="12">
        <v>40</v>
      </c>
      <c r="C29" s="35" t="s">
        <v>31</v>
      </c>
      <c r="D29" s="35"/>
      <c r="E29" s="15">
        <f>RA!D33</f>
        <v>0</v>
      </c>
      <c r="F29" s="25">
        <f>RA!I33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RA!D35</f>
        <v>283373.05440000002</v>
      </c>
      <c r="F31" s="25">
        <f>RA!I35</f>
        <v>26194.084699999999</v>
      </c>
      <c r="G31" s="16">
        <f t="shared" si="0"/>
        <v>257178.96970000002</v>
      </c>
      <c r="H31" s="27">
        <f>RA!J35</f>
        <v>9.2436751812772204</v>
      </c>
      <c r="I31" s="20">
        <f>VLOOKUP(B31,RMS!B:D,3,FALSE)</f>
        <v>283373.05430000002</v>
      </c>
      <c r="J31" s="21">
        <f>VLOOKUP(B31,RMS!B:E,4,FALSE)</f>
        <v>257178.96410000001</v>
      </c>
      <c r="K31" s="22">
        <f t="shared" si="1"/>
        <v>1.0000000474974513E-4</v>
      </c>
      <c r="L31" s="22">
        <f t="shared" si="2"/>
        <v>5.6000000040512532E-3</v>
      </c>
    </row>
    <row r="32" spans="1:12">
      <c r="A32" s="38"/>
      <c r="B32" s="12">
        <v>71</v>
      </c>
      <c r="C32" s="35" t="s">
        <v>37</v>
      </c>
      <c r="D32" s="35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RA!D39</f>
        <v>187650.4265</v>
      </c>
      <c r="F35" s="25">
        <f>RA!I39</f>
        <v>9244.2404999999999</v>
      </c>
      <c r="G35" s="16">
        <f t="shared" si="0"/>
        <v>178406.18599999999</v>
      </c>
      <c r="H35" s="27">
        <f>RA!J39</f>
        <v>4.9263093468108901</v>
      </c>
      <c r="I35" s="20">
        <f>VLOOKUP(B35,RMS!B:D,3,FALSE)</f>
        <v>187650.42735042699</v>
      </c>
      <c r="J35" s="21">
        <f>VLOOKUP(B35,RMS!B:E,4,FALSE)</f>
        <v>178406.18547008501</v>
      </c>
      <c r="K35" s="22">
        <f t="shared" si="1"/>
        <v>-8.5042699356563389E-4</v>
      </c>
      <c r="L35" s="22">
        <f t="shared" si="2"/>
        <v>5.2991497796028852E-4</v>
      </c>
    </row>
    <row r="36" spans="1:12">
      <c r="A36" s="38"/>
      <c r="B36" s="12">
        <v>76</v>
      </c>
      <c r="C36" s="35" t="s">
        <v>34</v>
      </c>
      <c r="D36" s="35"/>
      <c r="E36" s="15">
        <f>RA!D40</f>
        <v>443378.79820000002</v>
      </c>
      <c r="F36" s="25">
        <f>RA!I40</f>
        <v>28758.1806</v>
      </c>
      <c r="G36" s="16">
        <f t="shared" si="0"/>
        <v>414620.6176</v>
      </c>
      <c r="H36" s="27">
        <f>RA!J40</f>
        <v>6.4861424851054199</v>
      </c>
      <c r="I36" s="20">
        <f>VLOOKUP(B36,RMS!B:D,3,FALSE)</f>
        <v>443378.792024786</v>
      </c>
      <c r="J36" s="21">
        <f>VLOOKUP(B36,RMS!B:E,4,FALSE)</f>
        <v>414620.61779230798</v>
      </c>
      <c r="K36" s="22">
        <f t="shared" si="1"/>
        <v>6.1752140172757208E-3</v>
      </c>
      <c r="L36" s="22">
        <f t="shared" si="2"/>
        <v>-1.9230798352509737E-4</v>
      </c>
    </row>
    <row r="37" spans="1:12">
      <c r="A37" s="38"/>
      <c r="B37" s="12">
        <v>77</v>
      </c>
      <c r="C37" s="35" t="s">
        <v>40</v>
      </c>
      <c r="D37" s="35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RA!D43</f>
        <v>26717.8086</v>
      </c>
      <c r="F39" s="25">
        <f>RA!I43</f>
        <v>3001.5938999999998</v>
      </c>
      <c r="G39" s="16">
        <f t="shared" si="0"/>
        <v>23716.2147</v>
      </c>
      <c r="H39" s="27">
        <f>RA!J43</f>
        <v>11.2344314795338</v>
      </c>
      <c r="I39" s="20">
        <f>VLOOKUP(B39,RMS!B:D,3,FALSE)</f>
        <v>26717.809015959501</v>
      </c>
      <c r="J39" s="21">
        <f>VLOOKUP(B39,RMS!B:E,4,FALSE)</f>
        <v>23716.215187958602</v>
      </c>
      <c r="K39" s="22">
        <f t="shared" si="1"/>
        <v>-4.1595950096962042E-4</v>
      </c>
      <c r="L39" s="22">
        <f t="shared" si="2"/>
        <v>-4.8795860129757784E-4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15962142.1909</v>
      </c>
      <c r="E7" s="62">
        <v>20528157</v>
      </c>
      <c r="F7" s="63">
        <v>77.757307637992</v>
      </c>
      <c r="G7" s="62">
        <v>11888658.508099999</v>
      </c>
      <c r="H7" s="63">
        <v>34.2636108188712</v>
      </c>
      <c r="I7" s="62">
        <v>1724737.3214</v>
      </c>
      <c r="J7" s="63">
        <v>10.8051745233999</v>
      </c>
      <c r="K7" s="62">
        <v>1838479.4824999999</v>
      </c>
      <c r="L7" s="63">
        <v>15.4641457759713</v>
      </c>
      <c r="M7" s="63">
        <v>-6.1867517251446999E-2</v>
      </c>
      <c r="N7" s="62">
        <v>90195415.855599999</v>
      </c>
      <c r="O7" s="62">
        <v>5906914621.0810003</v>
      </c>
      <c r="P7" s="62">
        <v>928540</v>
      </c>
      <c r="Q7" s="62">
        <v>812738</v>
      </c>
      <c r="R7" s="63">
        <v>14.248380166794201</v>
      </c>
      <c r="S7" s="62">
        <v>17.1905811175609</v>
      </c>
      <c r="T7" s="62">
        <v>16.961867055803999</v>
      </c>
      <c r="U7" s="64">
        <v>1.33046149046874</v>
      </c>
      <c r="V7" s="52"/>
      <c r="W7" s="52"/>
    </row>
    <row r="8" spans="1:23" ht="14.25" thickBot="1">
      <c r="A8" s="49">
        <v>41614</v>
      </c>
      <c r="B8" s="39" t="s">
        <v>6</v>
      </c>
      <c r="C8" s="40"/>
      <c r="D8" s="65">
        <v>544289.2219</v>
      </c>
      <c r="E8" s="65">
        <v>618693</v>
      </c>
      <c r="F8" s="66">
        <v>87.9740391276449</v>
      </c>
      <c r="G8" s="65">
        <v>430743.47320000001</v>
      </c>
      <c r="H8" s="66">
        <v>26.360410723456098</v>
      </c>
      <c r="I8" s="65">
        <v>66878.196500000005</v>
      </c>
      <c r="J8" s="66">
        <v>12.287253505873601</v>
      </c>
      <c r="K8" s="65">
        <v>128210.33560000001</v>
      </c>
      <c r="L8" s="66">
        <v>29.7648933940945</v>
      </c>
      <c r="M8" s="66">
        <v>-0.47837125464945701</v>
      </c>
      <c r="N8" s="65">
        <v>3357785.6982999998</v>
      </c>
      <c r="O8" s="65">
        <v>207612438.38699999</v>
      </c>
      <c r="P8" s="65">
        <v>23761</v>
      </c>
      <c r="Q8" s="65">
        <v>20956</v>
      </c>
      <c r="R8" s="66">
        <v>13.385188012979601</v>
      </c>
      <c r="S8" s="65">
        <v>22.906831442279401</v>
      </c>
      <c r="T8" s="65">
        <v>23.486336481198698</v>
      </c>
      <c r="U8" s="67">
        <v>-2.52983499869711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91521.05</v>
      </c>
      <c r="E9" s="65">
        <v>111534</v>
      </c>
      <c r="F9" s="66">
        <v>82.056637437911306</v>
      </c>
      <c r="G9" s="65">
        <v>63932.578500000003</v>
      </c>
      <c r="H9" s="66">
        <v>43.1524461351109</v>
      </c>
      <c r="I9" s="65">
        <v>21326.230599999999</v>
      </c>
      <c r="J9" s="66">
        <v>23.3019951147851</v>
      </c>
      <c r="K9" s="65">
        <v>15235.1574</v>
      </c>
      <c r="L9" s="66">
        <v>23.830037451093901</v>
      </c>
      <c r="M9" s="66">
        <v>0.39980375916562599</v>
      </c>
      <c r="N9" s="65">
        <v>504008.0232</v>
      </c>
      <c r="O9" s="65">
        <v>38312427.325400002</v>
      </c>
      <c r="P9" s="65">
        <v>5781</v>
      </c>
      <c r="Q9" s="65">
        <v>4328</v>
      </c>
      <c r="R9" s="66">
        <v>33.572088724584098</v>
      </c>
      <c r="S9" s="65">
        <v>15.8313527071441</v>
      </c>
      <c r="T9" s="65">
        <v>16.5570932301294</v>
      </c>
      <c r="U9" s="67">
        <v>-4.5841978029950701</v>
      </c>
      <c r="V9" s="52"/>
      <c r="W9" s="52"/>
    </row>
    <row r="10" spans="1:23" ht="14.25" thickBot="1">
      <c r="A10" s="50"/>
      <c r="B10" s="39" t="s">
        <v>8</v>
      </c>
      <c r="C10" s="40"/>
      <c r="D10" s="65">
        <v>116443.33869999999</v>
      </c>
      <c r="E10" s="65">
        <v>122198</v>
      </c>
      <c r="F10" s="66">
        <v>95.290707458387203</v>
      </c>
      <c r="G10" s="65">
        <v>67932.055500000002</v>
      </c>
      <c r="H10" s="66">
        <v>71.411475544119199</v>
      </c>
      <c r="I10" s="65">
        <v>30719.766</v>
      </c>
      <c r="J10" s="66">
        <v>26.381728953293901</v>
      </c>
      <c r="K10" s="65">
        <v>22662.7304</v>
      </c>
      <c r="L10" s="66">
        <v>33.360878355874299</v>
      </c>
      <c r="M10" s="66">
        <v>0.35551919198579901</v>
      </c>
      <c r="N10" s="65">
        <v>678852.27139999997</v>
      </c>
      <c r="O10" s="65">
        <v>52024971.738600001</v>
      </c>
      <c r="P10" s="65">
        <v>82287</v>
      </c>
      <c r="Q10" s="65">
        <v>71383</v>
      </c>
      <c r="R10" s="66">
        <v>15.275345670537799</v>
      </c>
      <c r="S10" s="65">
        <v>1.41508790817505</v>
      </c>
      <c r="T10" s="65">
        <v>1.4564537635011101</v>
      </c>
      <c r="U10" s="67">
        <v>-2.9232003953319698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56255.2693</v>
      </c>
      <c r="E11" s="65">
        <v>63986</v>
      </c>
      <c r="F11" s="66">
        <v>87.918090363516995</v>
      </c>
      <c r="G11" s="65">
        <v>59262.738499999999</v>
      </c>
      <c r="H11" s="66">
        <v>-5.0748063220197102</v>
      </c>
      <c r="I11" s="65">
        <v>10969.9177</v>
      </c>
      <c r="J11" s="66">
        <v>19.500249197100501</v>
      </c>
      <c r="K11" s="65">
        <v>13976.4205</v>
      </c>
      <c r="L11" s="66">
        <v>23.5838249357984</v>
      </c>
      <c r="M11" s="66">
        <v>-0.21511250323357101</v>
      </c>
      <c r="N11" s="65">
        <v>368910.67469999997</v>
      </c>
      <c r="O11" s="65">
        <v>18938476.615200002</v>
      </c>
      <c r="P11" s="65">
        <v>2823</v>
      </c>
      <c r="Q11" s="65">
        <v>2731</v>
      </c>
      <c r="R11" s="66">
        <v>3.3687294031490298</v>
      </c>
      <c r="S11" s="65">
        <v>19.927477612469001</v>
      </c>
      <c r="T11" s="65">
        <v>21.1547106188209</v>
      </c>
      <c r="U11" s="67">
        <v>-6.1584964751586897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236404.98910000001</v>
      </c>
      <c r="E12" s="65">
        <v>252642</v>
      </c>
      <c r="F12" s="66">
        <v>93.573114961091207</v>
      </c>
      <c r="G12" s="65">
        <v>219864.095</v>
      </c>
      <c r="H12" s="66">
        <v>7.5232357061301798</v>
      </c>
      <c r="I12" s="65">
        <v>-2730.9061999999999</v>
      </c>
      <c r="J12" s="66">
        <v>-1.15518128885377</v>
      </c>
      <c r="K12" s="65">
        <v>29411.4067</v>
      </c>
      <c r="L12" s="66">
        <v>13.377084921483</v>
      </c>
      <c r="M12" s="66">
        <v>-1.0928519410124</v>
      </c>
      <c r="N12" s="65">
        <v>1477064.1636000001</v>
      </c>
      <c r="O12" s="65">
        <v>73467895.818200007</v>
      </c>
      <c r="P12" s="65">
        <v>1817</v>
      </c>
      <c r="Q12" s="65">
        <v>1462</v>
      </c>
      <c r="R12" s="66">
        <v>24.281805745553999</v>
      </c>
      <c r="S12" s="65">
        <v>130.10731375894301</v>
      </c>
      <c r="T12" s="65">
        <v>131.15494015047901</v>
      </c>
      <c r="U12" s="67">
        <v>-0.80520176865418303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360552.9338</v>
      </c>
      <c r="E13" s="65">
        <v>409590</v>
      </c>
      <c r="F13" s="66">
        <v>88.027767718938506</v>
      </c>
      <c r="G13" s="65">
        <v>326855.245</v>
      </c>
      <c r="H13" s="66">
        <v>10.309667449271</v>
      </c>
      <c r="I13" s="65">
        <v>71212.739000000001</v>
      </c>
      <c r="J13" s="66">
        <v>19.750980320549001</v>
      </c>
      <c r="K13" s="65">
        <v>76976.939599999998</v>
      </c>
      <c r="L13" s="66">
        <v>23.550773860153299</v>
      </c>
      <c r="M13" s="66">
        <v>-7.4882174193373993E-2</v>
      </c>
      <c r="N13" s="65">
        <v>2397159.4545</v>
      </c>
      <c r="O13" s="65">
        <v>112076522.8608</v>
      </c>
      <c r="P13" s="65">
        <v>9795</v>
      </c>
      <c r="Q13" s="65">
        <v>9184</v>
      </c>
      <c r="R13" s="66">
        <v>6.6528745644599301</v>
      </c>
      <c r="S13" s="65">
        <v>36.809896253190402</v>
      </c>
      <c r="T13" s="65">
        <v>41.187990156794399</v>
      </c>
      <c r="U13" s="67">
        <v>-11.8937958246067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190672.87659999999</v>
      </c>
      <c r="E14" s="65">
        <v>176238</v>
      </c>
      <c r="F14" s="66">
        <v>108.190558562853</v>
      </c>
      <c r="G14" s="65">
        <v>147580.22500000001</v>
      </c>
      <c r="H14" s="66">
        <v>29.1994754717307</v>
      </c>
      <c r="I14" s="65">
        <v>32996.029300000002</v>
      </c>
      <c r="J14" s="66">
        <v>17.305046154634901</v>
      </c>
      <c r="K14" s="65">
        <v>28412.615600000001</v>
      </c>
      <c r="L14" s="66">
        <v>19.2523189336512</v>
      </c>
      <c r="M14" s="66">
        <v>0.16131614788748999</v>
      </c>
      <c r="N14" s="65">
        <v>1109636.0075999999</v>
      </c>
      <c r="O14" s="65">
        <v>57799323.6527</v>
      </c>
      <c r="P14" s="65">
        <v>2732</v>
      </c>
      <c r="Q14" s="65">
        <v>2626</v>
      </c>
      <c r="R14" s="66">
        <v>4.0365575019040403</v>
      </c>
      <c r="S14" s="65">
        <v>69.792414568081995</v>
      </c>
      <c r="T14" s="65">
        <v>68.080900152322897</v>
      </c>
      <c r="U14" s="67">
        <v>2.45229288361918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118402.69749999999</v>
      </c>
      <c r="E15" s="65">
        <v>99034</v>
      </c>
      <c r="F15" s="66">
        <v>119.55762414928201</v>
      </c>
      <c r="G15" s="65">
        <v>78704.501000000004</v>
      </c>
      <c r="H15" s="66">
        <v>50.439550464845702</v>
      </c>
      <c r="I15" s="65">
        <v>19697.994699999999</v>
      </c>
      <c r="J15" s="66">
        <v>16.6364408209534</v>
      </c>
      <c r="K15" s="65">
        <v>19439.401399999999</v>
      </c>
      <c r="L15" s="66">
        <v>24.6992245081384</v>
      </c>
      <c r="M15" s="66">
        <v>1.3302534099634999E-2</v>
      </c>
      <c r="N15" s="65">
        <v>714931.89910000004</v>
      </c>
      <c r="O15" s="65">
        <v>36705875.361400001</v>
      </c>
      <c r="P15" s="65">
        <v>4048</v>
      </c>
      <c r="Q15" s="65">
        <v>3497</v>
      </c>
      <c r="R15" s="66">
        <v>15.7563625965113</v>
      </c>
      <c r="S15" s="65">
        <v>29.249678236166002</v>
      </c>
      <c r="T15" s="65">
        <v>27.0235264512439</v>
      </c>
      <c r="U15" s="67">
        <v>7.6108590561161602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574620.84530000004</v>
      </c>
      <c r="E16" s="65">
        <v>670418</v>
      </c>
      <c r="F16" s="66">
        <v>85.710831943653105</v>
      </c>
      <c r="G16" s="65">
        <v>374507.78519999998</v>
      </c>
      <c r="H16" s="66">
        <v>53.433618207197703</v>
      </c>
      <c r="I16" s="65">
        <v>48747.058700000001</v>
      </c>
      <c r="J16" s="66">
        <v>8.4833432512442108</v>
      </c>
      <c r="K16" s="65">
        <v>39193.8364</v>
      </c>
      <c r="L16" s="66">
        <v>10.4654263406218</v>
      </c>
      <c r="M16" s="66">
        <v>0.24374297536232001</v>
      </c>
      <c r="N16" s="65">
        <v>3356662.7963</v>
      </c>
      <c r="O16" s="65">
        <v>289301874.94989997</v>
      </c>
      <c r="P16" s="65">
        <v>37769</v>
      </c>
      <c r="Q16" s="65">
        <v>30507</v>
      </c>
      <c r="R16" s="66">
        <v>23.8043727669059</v>
      </c>
      <c r="S16" s="65">
        <v>15.2140868251741</v>
      </c>
      <c r="T16" s="65">
        <v>15.8981832005769</v>
      </c>
      <c r="U16" s="67">
        <v>-4.4964668814094404</v>
      </c>
      <c r="V16" s="52"/>
      <c r="W16" s="52"/>
    </row>
    <row r="17" spans="1:21" ht="12" thickBot="1">
      <c r="A17" s="50"/>
      <c r="B17" s="39" t="s">
        <v>15</v>
      </c>
      <c r="C17" s="40"/>
      <c r="D17" s="65">
        <v>442246.33529999998</v>
      </c>
      <c r="E17" s="65">
        <v>612368</v>
      </c>
      <c r="F17" s="66">
        <v>72.219047255898403</v>
      </c>
      <c r="G17" s="65">
        <v>571163.42929999996</v>
      </c>
      <c r="H17" s="66">
        <v>-22.570964348679802</v>
      </c>
      <c r="I17" s="65">
        <v>58781.904600000002</v>
      </c>
      <c r="J17" s="66">
        <v>13.2916657319783</v>
      </c>
      <c r="K17" s="65">
        <v>76338.013699999996</v>
      </c>
      <c r="L17" s="66">
        <v>13.365353904670901</v>
      </c>
      <c r="M17" s="66">
        <v>-0.22997859453081401</v>
      </c>
      <c r="N17" s="65">
        <v>2753171.9097000002</v>
      </c>
      <c r="O17" s="65">
        <v>268036178.98100001</v>
      </c>
      <c r="P17" s="65">
        <v>9991</v>
      </c>
      <c r="Q17" s="65">
        <v>9066</v>
      </c>
      <c r="R17" s="66">
        <v>10.2029560997132</v>
      </c>
      <c r="S17" s="65">
        <v>44.264471554399002</v>
      </c>
      <c r="T17" s="65">
        <v>51.556987701301601</v>
      </c>
      <c r="U17" s="67">
        <v>-16.474874523104699</v>
      </c>
    </row>
    <row r="18" spans="1:21" ht="12" thickBot="1">
      <c r="A18" s="50"/>
      <c r="B18" s="39" t="s">
        <v>16</v>
      </c>
      <c r="C18" s="40"/>
      <c r="D18" s="65">
        <v>1537077.1200999999</v>
      </c>
      <c r="E18" s="65">
        <v>1735233</v>
      </c>
      <c r="F18" s="66">
        <v>88.580445398398993</v>
      </c>
      <c r="G18" s="65">
        <v>1129640.9809000001</v>
      </c>
      <c r="H18" s="66">
        <v>36.067754807849703</v>
      </c>
      <c r="I18" s="65">
        <v>238304.83929999999</v>
      </c>
      <c r="J18" s="66">
        <v>15.5037659583727</v>
      </c>
      <c r="K18" s="65">
        <v>219601.44130000001</v>
      </c>
      <c r="L18" s="66">
        <v>19.439932245113901</v>
      </c>
      <c r="M18" s="66">
        <v>8.5169741552147002E-2</v>
      </c>
      <c r="N18" s="65">
        <v>8443025.6808000002</v>
      </c>
      <c r="O18" s="65">
        <v>672308599.50549996</v>
      </c>
      <c r="P18" s="65">
        <v>81231</v>
      </c>
      <c r="Q18" s="65">
        <v>65766</v>
      </c>
      <c r="R18" s="66">
        <v>23.515190219870501</v>
      </c>
      <c r="S18" s="65">
        <v>18.922297153795999</v>
      </c>
      <c r="T18" s="65">
        <v>18.2414346501232</v>
      </c>
      <c r="U18" s="67">
        <v>3.5982021534643098</v>
      </c>
    </row>
    <row r="19" spans="1:21" ht="12" thickBot="1">
      <c r="A19" s="50"/>
      <c r="B19" s="39" t="s">
        <v>17</v>
      </c>
      <c r="C19" s="40"/>
      <c r="D19" s="65">
        <v>679640.87230000005</v>
      </c>
      <c r="E19" s="65">
        <v>828091</v>
      </c>
      <c r="F19" s="66">
        <v>82.073210830693696</v>
      </c>
      <c r="G19" s="65">
        <v>485304.95079999999</v>
      </c>
      <c r="H19" s="66">
        <v>40.044083865134198</v>
      </c>
      <c r="I19" s="65">
        <v>45631.167200000004</v>
      </c>
      <c r="J19" s="66">
        <v>6.7140116287558902</v>
      </c>
      <c r="K19" s="65">
        <v>71622.046900000001</v>
      </c>
      <c r="L19" s="66">
        <v>14.758152947324101</v>
      </c>
      <c r="M19" s="66">
        <v>-0.362889373104471</v>
      </c>
      <c r="N19" s="65">
        <v>4062396.0828</v>
      </c>
      <c r="O19" s="65">
        <v>235232271.66870001</v>
      </c>
      <c r="P19" s="65">
        <v>14986</v>
      </c>
      <c r="Q19" s="65">
        <v>12408</v>
      </c>
      <c r="R19" s="66">
        <v>20.776918117343701</v>
      </c>
      <c r="S19" s="65">
        <v>45.351719758441199</v>
      </c>
      <c r="T19" s="65">
        <v>42.059450894584103</v>
      </c>
      <c r="U19" s="67">
        <v>7.2594134938935504</v>
      </c>
    </row>
    <row r="20" spans="1:21" ht="12" thickBot="1">
      <c r="A20" s="50"/>
      <c r="B20" s="39" t="s">
        <v>18</v>
      </c>
      <c r="C20" s="40"/>
      <c r="D20" s="65">
        <v>1101068.9708</v>
      </c>
      <c r="E20" s="65">
        <v>1229266</v>
      </c>
      <c r="F20" s="66">
        <v>89.571253967814897</v>
      </c>
      <c r="G20" s="65">
        <v>639119.49490000005</v>
      </c>
      <c r="H20" s="66">
        <v>72.279046342073997</v>
      </c>
      <c r="I20" s="65">
        <v>63893.600299999998</v>
      </c>
      <c r="J20" s="66">
        <v>5.8028699377094499</v>
      </c>
      <c r="K20" s="65">
        <v>64425.8128</v>
      </c>
      <c r="L20" s="66">
        <v>10.0804017580594</v>
      </c>
      <c r="M20" s="66">
        <v>-8.2608581385260008E-3</v>
      </c>
      <c r="N20" s="65">
        <v>6040217.2681</v>
      </c>
      <c r="O20" s="65">
        <v>359910134.17150003</v>
      </c>
      <c r="P20" s="65">
        <v>38653</v>
      </c>
      <c r="Q20" s="65">
        <v>34707</v>
      </c>
      <c r="R20" s="66">
        <v>11.3694643731812</v>
      </c>
      <c r="S20" s="65">
        <v>28.4859899826663</v>
      </c>
      <c r="T20" s="65">
        <v>28.165729262108499</v>
      </c>
      <c r="U20" s="67">
        <v>1.1242744968760301</v>
      </c>
    </row>
    <row r="21" spans="1:21" ht="12" thickBot="1">
      <c r="A21" s="50"/>
      <c r="B21" s="39" t="s">
        <v>19</v>
      </c>
      <c r="C21" s="40"/>
      <c r="D21" s="65">
        <v>339969.4535</v>
      </c>
      <c r="E21" s="65">
        <v>447833</v>
      </c>
      <c r="F21" s="66">
        <v>75.914337152465293</v>
      </c>
      <c r="G21" s="65">
        <v>259994.93849999999</v>
      </c>
      <c r="H21" s="66">
        <v>30.760027661077</v>
      </c>
      <c r="I21" s="65">
        <v>43362.664400000001</v>
      </c>
      <c r="J21" s="66">
        <v>12.754870754880899</v>
      </c>
      <c r="K21" s="65">
        <v>37911.6008</v>
      </c>
      <c r="L21" s="66">
        <v>14.5816687889099</v>
      </c>
      <c r="M21" s="66">
        <v>0.143783524962628</v>
      </c>
      <c r="N21" s="65">
        <v>1989138.7671000001</v>
      </c>
      <c r="O21" s="65">
        <v>133896879.16419999</v>
      </c>
      <c r="P21" s="65">
        <v>31456</v>
      </c>
      <c r="Q21" s="65">
        <v>29019</v>
      </c>
      <c r="R21" s="66">
        <v>8.3979461731968694</v>
      </c>
      <c r="S21" s="65">
        <v>10.8077776417854</v>
      </c>
      <c r="T21" s="65">
        <v>10.797530807402</v>
      </c>
      <c r="U21" s="67">
        <v>9.4809818659551001E-2</v>
      </c>
    </row>
    <row r="22" spans="1:21" ht="12" thickBot="1">
      <c r="A22" s="50"/>
      <c r="B22" s="39" t="s">
        <v>20</v>
      </c>
      <c r="C22" s="40"/>
      <c r="D22" s="65">
        <v>948673.50459999999</v>
      </c>
      <c r="E22" s="65">
        <v>1176735</v>
      </c>
      <c r="F22" s="66">
        <v>80.619128741815302</v>
      </c>
      <c r="G22" s="65">
        <v>586452.44739999995</v>
      </c>
      <c r="H22" s="66">
        <v>61.764778850507703</v>
      </c>
      <c r="I22" s="65">
        <v>136938.50870000001</v>
      </c>
      <c r="J22" s="66">
        <v>14.4347352419987</v>
      </c>
      <c r="K22" s="65">
        <v>90268.709199999998</v>
      </c>
      <c r="L22" s="66">
        <v>15.3923322513531</v>
      </c>
      <c r="M22" s="66">
        <v>0.51700971370486803</v>
      </c>
      <c r="N22" s="65">
        <v>5349344.9967999998</v>
      </c>
      <c r="O22" s="65">
        <v>381399872.87150002</v>
      </c>
      <c r="P22" s="65">
        <v>59584</v>
      </c>
      <c r="Q22" s="65">
        <v>48917</v>
      </c>
      <c r="R22" s="66">
        <v>21.806324999488901</v>
      </c>
      <c r="S22" s="65">
        <v>15.9216149402524</v>
      </c>
      <c r="T22" s="65">
        <v>15.674253827912599</v>
      </c>
      <c r="U22" s="67">
        <v>1.5536182307390201</v>
      </c>
    </row>
    <row r="23" spans="1:21" ht="12" thickBot="1">
      <c r="A23" s="50"/>
      <c r="B23" s="39" t="s">
        <v>21</v>
      </c>
      <c r="C23" s="40"/>
      <c r="D23" s="65">
        <v>2229610.6156000001</v>
      </c>
      <c r="E23" s="65">
        <v>2505903</v>
      </c>
      <c r="F23" s="66">
        <v>88.9743384161318</v>
      </c>
      <c r="G23" s="65">
        <v>1641405.4313000001</v>
      </c>
      <c r="H23" s="66">
        <v>35.835459849437598</v>
      </c>
      <c r="I23" s="65">
        <v>216012.20629999999</v>
      </c>
      <c r="J23" s="66">
        <v>9.6883377208836094</v>
      </c>
      <c r="K23" s="65">
        <v>258831.76500000001</v>
      </c>
      <c r="L23" s="66">
        <v>15.7689112064777</v>
      </c>
      <c r="M23" s="66">
        <v>-0.16543394007300499</v>
      </c>
      <c r="N23" s="65">
        <v>13803733.1897</v>
      </c>
      <c r="O23" s="65">
        <v>859854258.19289994</v>
      </c>
      <c r="P23" s="65">
        <v>80031</v>
      </c>
      <c r="Q23" s="65">
        <v>71268</v>
      </c>
      <c r="R23" s="66">
        <v>12.295841050681901</v>
      </c>
      <c r="S23" s="65">
        <v>27.8593372018343</v>
      </c>
      <c r="T23" s="65">
        <v>28.1051341654038</v>
      </c>
      <c r="U23" s="67">
        <v>-0.88227857607953297</v>
      </c>
    </row>
    <row r="24" spans="1:21" ht="12" thickBot="1">
      <c r="A24" s="50"/>
      <c r="B24" s="39" t="s">
        <v>22</v>
      </c>
      <c r="C24" s="40"/>
      <c r="D24" s="65">
        <v>267983.60840000003</v>
      </c>
      <c r="E24" s="65">
        <v>337786</v>
      </c>
      <c r="F24" s="66">
        <v>79.335321298099998</v>
      </c>
      <c r="G24" s="65">
        <v>235123.01439999999</v>
      </c>
      <c r="H24" s="66">
        <v>13.975915579279</v>
      </c>
      <c r="I24" s="65">
        <v>41825.570500000002</v>
      </c>
      <c r="J24" s="66">
        <v>15.607510754004799</v>
      </c>
      <c r="K24" s="65">
        <v>39151.368000000002</v>
      </c>
      <c r="L24" s="66">
        <v>16.651440140774199</v>
      </c>
      <c r="M24" s="66">
        <v>6.8304190545781004E-2</v>
      </c>
      <c r="N24" s="65">
        <v>1572760.9361</v>
      </c>
      <c r="O24" s="65">
        <v>104039719.2402</v>
      </c>
      <c r="P24" s="65">
        <v>29918</v>
      </c>
      <c r="Q24" s="65">
        <v>27119</v>
      </c>
      <c r="R24" s="66">
        <v>10.3211770345514</v>
      </c>
      <c r="S24" s="65">
        <v>8.9572701517481104</v>
      </c>
      <c r="T24" s="65">
        <v>8.8655576422434503</v>
      </c>
      <c r="U24" s="67">
        <v>1.02388906386583</v>
      </c>
    </row>
    <row r="25" spans="1:21" ht="12" thickBot="1">
      <c r="A25" s="50"/>
      <c r="B25" s="39" t="s">
        <v>23</v>
      </c>
      <c r="C25" s="40"/>
      <c r="D25" s="65">
        <v>418562.72379999998</v>
      </c>
      <c r="E25" s="65">
        <v>381739</v>
      </c>
      <c r="F25" s="66">
        <v>109.646309075049</v>
      </c>
      <c r="G25" s="65">
        <v>240208.60620000001</v>
      </c>
      <c r="H25" s="66">
        <v>74.2496784030713</v>
      </c>
      <c r="I25" s="65">
        <v>28952.276000000002</v>
      </c>
      <c r="J25" s="66">
        <v>6.9170698568547504</v>
      </c>
      <c r="K25" s="65">
        <v>33168.661200000002</v>
      </c>
      <c r="L25" s="66">
        <v>13.8082734522773</v>
      </c>
      <c r="M25" s="66">
        <v>-0.12711954741181999</v>
      </c>
      <c r="N25" s="65">
        <v>1858707.9706999999</v>
      </c>
      <c r="O25" s="65">
        <v>89190303.132699996</v>
      </c>
      <c r="P25" s="65">
        <v>20172</v>
      </c>
      <c r="Q25" s="65">
        <v>17519</v>
      </c>
      <c r="R25" s="66">
        <v>15.1435584222844</v>
      </c>
      <c r="S25" s="65">
        <v>20.7496888657545</v>
      </c>
      <c r="T25" s="65">
        <v>18.106995650436701</v>
      </c>
      <c r="U25" s="67">
        <v>12.7360618870742</v>
      </c>
    </row>
    <row r="26" spans="1:21" ht="12" thickBot="1">
      <c r="A26" s="50"/>
      <c r="B26" s="39" t="s">
        <v>24</v>
      </c>
      <c r="C26" s="40"/>
      <c r="D26" s="65">
        <v>567640.7439</v>
      </c>
      <c r="E26" s="65">
        <v>601458</v>
      </c>
      <c r="F26" s="66">
        <v>94.377453438145295</v>
      </c>
      <c r="G26" s="65">
        <v>359081.96399999998</v>
      </c>
      <c r="H26" s="66">
        <v>58.0811070477491</v>
      </c>
      <c r="I26" s="65">
        <v>102320.014</v>
      </c>
      <c r="J26" s="66">
        <v>18.025487969204999</v>
      </c>
      <c r="K26" s="65">
        <v>81685.587700000004</v>
      </c>
      <c r="L26" s="66">
        <v>22.748451854852799</v>
      </c>
      <c r="M26" s="66">
        <v>0.25260791874060301</v>
      </c>
      <c r="N26" s="65">
        <v>2967812.1175000002</v>
      </c>
      <c r="O26" s="65">
        <v>186567926.375</v>
      </c>
      <c r="P26" s="65">
        <v>49677</v>
      </c>
      <c r="Q26" s="65">
        <v>43756</v>
      </c>
      <c r="R26" s="66">
        <v>13.5318584879788</v>
      </c>
      <c r="S26" s="65">
        <v>11.4266309137025</v>
      </c>
      <c r="T26" s="65">
        <v>11.598139462016601</v>
      </c>
      <c r="U26" s="67">
        <v>-1.5009546524203601</v>
      </c>
    </row>
    <row r="27" spans="1:21" ht="12" thickBot="1">
      <c r="A27" s="50"/>
      <c r="B27" s="39" t="s">
        <v>25</v>
      </c>
      <c r="C27" s="40"/>
      <c r="D27" s="65">
        <v>256250.29949999999</v>
      </c>
      <c r="E27" s="65">
        <v>293768</v>
      </c>
      <c r="F27" s="66">
        <v>87.228799426758499</v>
      </c>
      <c r="G27" s="65">
        <v>223757.0919</v>
      </c>
      <c r="H27" s="66">
        <v>14.5216436824812</v>
      </c>
      <c r="I27" s="65">
        <v>73855.357900000003</v>
      </c>
      <c r="J27" s="66">
        <v>28.8215693968389</v>
      </c>
      <c r="K27" s="65">
        <v>67191.119200000001</v>
      </c>
      <c r="L27" s="66">
        <v>30.028598704718899</v>
      </c>
      <c r="M27" s="66">
        <v>9.9183326298871999E-2</v>
      </c>
      <c r="N27" s="65">
        <v>1453812.6059000001</v>
      </c>
      <c r="O27" s="65">
        <v>87742089.215399995</v>
      </c>
      <c r="P27" s="65">
        <v>38223</v>
      </c>
      <c r="Q27" s="65">
        <v>33880</v>
      </c>
      <c r="R27" s="66">
        <v>12.818772136953999</v>
      </c>
      <c r="S27" s="65">
        <v>6.70408653166941</v>
      </c>
      <c r="T27" s="65">
        <v>6.53943947461629</v>
      </c>
      <c r="U27" s="67">
        <v>2.4559208219545798</v>
      </c>
    </row>
    <row r="28" spans="1:21" ht="12" thickBot="1">
      <c r="A28" s="50"/>
      <c r="B28" s="39" t="s">
        <v>26</v>
      </c>
      <c r="C28" s="40"/>
      <c r="D28" s="65">
        <v>1228451.8315000001</v>
      </c>
      <c r="E28" s="65">
        <v>1234141</v>
      </c>
      <c r="F28" s="66">
        <v>99.539017948516403</v>
      </c>
      <c r="G28" s="65">
        <v>981676.12340000004</v>
      </c>
      <c r="H28" s="66">
        <v>25.138200086327998</v>
      </c>
      <c r="I28" s="65">
        <v>27224.141100000001</v>
      </c>
      <c r="J28" s="66">
        <v>2.2161341944321902</v>
      </c>
      <c r="K28" s="65">
        <v>65424.9951</v>
      </c>
      <c r="L28" s="66">
        <v>6.6646212065750197</v>
      </c>
      <c r="M28" s="66">
        <v>-0.58388776249216701</v>
      </c>
      <c r="N28" s="65">
        <v>6619877.3990000002</v>
      </c>
      <c r="O28" s="65">
        <v>310131400.49580002</v>
      </c>
      <c r="P28" s="65">
        <v>50456</v>
      </c>
      <c r="Q28" s="65">
        <v>46858</v>
      </c>
      <c r="R28" s="66">
        <v>7.67851807588886</v>
      </c>
      <c r="S28" s="65">
        <v>24.346992062390999</v>
      </c>
      <c r="T28" s="65">
        <v>23.455489177941899</v>
      </c>
      <c r="U28" s="67">
        <v>3.66165513244751</v>
      </c>
    </row>
    <row r="29" spans="1:21" ht="12" thickBot="1">
      <c r="A29" s="50"/>
      <c r="B29" s="39" t="s">
        <v>27</v>
      </c>
      <c r="C29" s="40"/>
      <c r="D29" s="65">
        <v>535299.6226</v>
      </c>
      <c r="E29" s="65">
        <v>696020</v>
      </c>
      <c r="F29" s="66">
        <v>76.908655297261603</v>
      </c>
      <c r="G29" s="65">
        <v>457344.80589999998</v>
      </c>
      <c r="H29" s="66">
        <v>17.045086266278702</v>
      </c>
      <c r="I29" s="65">
        <v>79271.266699999993</v>
      </c>
      <c r="J29" s="66">
        <v>14.8087656619245</v>
      </c>
      <c r="K29" s="65">
        <v>84193.412400000001</v>
      </c>
      <c r="L29" s="66">
        <v>18.4091764712004</v>
      </c>
      <c r="M29" s="66">
        <v>-5.8462361361658999E-2</v>
      </c>
      <c r="N29" s="65">
        <v>3117544.6798</v>
      </c>
      <c r="O29" s="65">
        <v>212952436.3511</v>
      </c>
      <c r="P29" s="65">
        <v>91377</v>
      </c>
      <c r="Q29" s="65">
        <v>85960</v>
      </c>
      <c r="R29" s="66">
        <v>6.3017682643089703</v>
      </c>
      <c r="S29" s="65">
        <v>5.8581439815270802</v>
      </c>
      <c r="T29" s="65">
        <v>5.7946234050721301</v>
      </c>
      <c r="U29" s="67">
        <v>1.0843123121462701</v>
      </c>
    </row>
    <row r="30" spans="1:21" ht="12" thickBot="1">
      <c r="A30" s="50"/>
      <c r="B30" s="39" t="s">
        <v>28</v>
      </c>
      <c r="C30" s="40"/>
      <c r="D30" s="65">
        <v>864244.55260000005</v>
      </c>
      <c r="E30" s="65">
        <v>1388156</v>
      </c>
      <c r="F30" s="66">
        <v>62.258460331547802</v>
      </c>
      <c r="G30" s="65">
        <v>613099.83400000003</v>
      </c>
      <c r="H30" s="66">
        <v>40.9631033434597</v>
      </c>
      <c r="I30" s="65">
        <v>136733.3339</v>
      </c>
      <c r="J30" s="66">
        <v>15.8211392236897</v>
      </c>
      <c r="K30" s="65">
        <v>135163.04999999999</v>
      </c>
      <c r="L30" s="66">
        <v>22.045846778030601</v>
      </c>
      <c r="M30" s="66">
        <v>1.1617700991506E-2</v>
      </c>
      <c r="N30" s="65">
        <v>4555269.9967999998</v>
      </c>
      <c r="O30" s="65">
        <v>381214355.37959999</v>
      </c>
      <c r="P30" s="65">
        <v>68161</v>
      </c>
      <c r="Q30" s="65">
        <v>60717</v>
      </c>
      <c r="R30" s="66">
        <v>12.260157781181499</v>
      </c>
      <c r="S30" s="65">
        <v>12.679458232713699</v>
      </c>
      <c r="T30" s="65">
        <v>12.192651960735899</v>
      </c>
      <c r="U30" s="67">
        <v>3.8393302225000601</v>
      </c>
    </row>
    <row r="31" spans="1:21" ht="12" thickBot="1">
      <c r="A31" s="50"/>
      <c r="B31" s="39" t="s">
        <v>29</v>
      </c>
      <c r="C31" s="40"/>
      <c r="D31" s="65">
        <v>1179142.7794000001</v>
      </c>
      <c r="E31" s="65">
        <v>1054385</v>
      </c>
      <c r="F31" s="66">
        <v>111.83227942355001</v>
      </c>
      <c r="G31" s="65">
        <v>694967.27670000005</v>
      </c>
      <c r="H31" s="66">
        <v>69.668820235547003</v>
      </c>
      <c r="I31" s="65">
        <v>32942.429900000003</v>
      </c>
      <c r="J31" s="66">
        <v>2.79376089779073</v>
      </c>
      <c r="K31" s="65">
        <v>29077.575000000001</v>
      </c>
      <c r="L31" s="66">
        <v>4.1840207409581502</v>
      </c>
      <c r="M31" s="66">
        <v>0.132915310165996</v>
      </c>
      <c r="N31" s="65">
        <v>5080098.0230999999</v>
      </c>
      <c r="O31" s="65">
        <v>327674919.31099999</v>
      </c>
      <c r="P31" s="65">
        <v>43375</v>
      </c>
      <c r="Q31" s="65">
        <v>31171</v>
      </c>
      <c r="R31" s="66">
        <v>39.151775688941598</v>
      </c>
      <c r="S31" s="65">
        <v>27.184847940057601</v>
      </c>
      <c r="T31" s="65">
        <v>26.2829831349652</v>
      </c>
      <c r="U31" s="67">
        <v>3.3175274957617802</v>
      </c>
    </row>
    <row r="32" spans="1:21" ht="12" thickBot="1">
      <c r="A32" s="50"/>
      <c r="B32" s="39" t="s">
        <v>30</v>
      </c>
      <c r="C32" s="40"/>
      <c r="D32" s="65">
        <v>135995.84710000001</v>
      </c>
      <c r="E32" s="65">
        <v>159222</v>
      </c>
      <c r="F32" s="66">
        <v>85.412723807011602</v>
      </c>
      <c r="G32" s="65">
        <v>106914.3213</v>
      </c>
      <c r="H32" s="66">
        <v>27.2007767026811</v>
      </c>
      <c r="I32" s="65">
        <v>31672.9146</v>
      </c>
      <c r="J32" s="66">
        <v>23.289618966607399</v>
      </c>
      <c r="K32" s="65">
        <v>32977.948799999998</v>
      </c>
      <c r="L32" s="66">
        <v>30.8452117536849</v>
      </c>
      <c r="M32" s="66">
        <v>-3.9572934263272998E-2</v>
      </c>
      <c r="N32" s="65">
        <v>794808.67749999999</v>
      </c>
      <c r="O32" s="65">
        <v>48237717.345200002</v>
      </c>
      <c r="P32" s="65">
        <v>31367</v>
      </c>
      <c r="Q32" s="65">
        <v>30348</v>
      </c>
      <c r="R32" s="66">
        <v>3.3577171477527301</v>
      </c>
      <c r="S32" s="65">
        <v>4.3356344916632104</v>
      </c>
      <c r="T32" s="65">
        <v>4.2202077072624196</v>
      </c>
      <c r="U32" s="67">
        <v>2.6622812560131499</v>
      </c>
    </row>
    <row r="33" spans="1:21" ht="12" thickBot="1">
      <c r="A33" s="50"/>
      <c r="B33" s="39" t="s">
        <v>31</v>
      </c>
      <c r="C33" s="40"/>
      <c r="D33" s="68"/>
      <c r="E33" s="68"/>
      <c r="F33" s="68"/>
      <c r="G33" s="65">
        <v>88.137699999999995</v>
      </c>
      <c r="H33" s="68"/>
      <c r="I33" s="68"/>
      <c r="J33" s="68"/>
      <c r="K33" s="65">
        <v>13.0174</v>
      </c>
      <c r="L33" s="66">
        <v>14.7693892624836</v>
      </c>
      <c r="M33" s="68"/>
      <c r="N33" s="65">
        <v>37.674199999999999</v>
      </c>
      <c r="O33" s="65">
        <v>30223.7399</v>
      </c>
      <c r="P33" s="68"/>
      <c r="Q33" s="65">
        <v>2</v>
      </c>
      <c r="R33" s="68"/>
      <c r="S33" s="68"/>
      <c r="T33" s="65">
        <v>4.95235</v>
      </c>
      <c r="U33" s="69"/>
    </row>
    <row r="34" spans="1:21" ht="12" thickBot="1">
      <c r="A34" s="50"/>
      <c r="B34" s="39" t="s">
        <v>36</v>
      </c>
      <c r="C34" s="40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25.9</v>
      </c>
      <c r="P34" s="68"/>
      <c r="Q34" s="68"/>
      <c r="R34" s="68"/>
      <c r="S34" s="68"/>
      <c r="T34" s="68"/>
      <c r="U34" s="69"/>
    </row>
    <row r="35" spans="1:21" ht="12" thickBot="1">
      <c r="A35" s="50"/>
      <c r="B35" s="39" t="s">
        <v>32</v>
      </c>
      <c r="C35" s="40"/>
      <c r="D35" s="65">
        <v>283373.05440000002</v>
      </c>
      <c r="E35" s="65">
        <v>225475</v>
      </c>
      <c r="F35" s="66">
        <v>125.678258964408</v>
      </c>
      <c r="G35" s="65">
        <v>217776.98060000001</v>
      </c>
      <c r="H35" s="66">
        <v>30.1207563899892</v>
      </c>
      <c r="I35" s="65">
        <v>26194.084699999999</v>
      </c>
      <c r="J35" s="66">
        <v>9.2436751812772204</v>
      </c>
      <c r="K35" s="65">
        <v>27535.969000000001</v>
      </c>
      <c r="L35" s="66">
        <v>12.644113681866299</v>
      </c>
      <c r="M35" s="66">
        <v>-4.8732052974057E-2</v>
      </c>
      <c r="N35" s="65">
        <v>1465364.1910999999</v>
      </c>
      <c r="O35" s="65">
        <v>54320874.704300001</v>
      </c>
      <c r="P35" s="65">
        <v>16363</v>
      </c>
      <c r="Q35" s="65">
        <v>14948</v>
      </c>
      <c r="R35" s="66">
        <v>9.4661493176344802</v>
      </c>
      <c r="S35" s="65">
        <v>17.317915687832301</v>
      </c>
      <c r="T35" s="65">
        <v>16.899499899652099</v>
      </c>
      <c r="U35" s="67">
        <v>2.41608629885038</v>
      </c>
    </row>
    <row r="36" spans="1:21" ht="12" thickBot="1">
      <c r="A36" s="50"/>
      <c r="B36" s="39" t="s">
        <v>37</v>
      </c>
      <c r="C36" s="40"/>
      <c r="D36" s="68"/>
      <c r="E36" s="65">
        <v>842778</v>
      </c>
      <c r="F36" s="68"/>
      <c r="G36" s="65">
        <v>25410.45</v>
      </c>
      <c r="H36" s="68"/>
      <c r="I36" s="68"/>
      <c r="J36" s="68"/>
      <c r="K36" s="65">
        <v>1046.6667</v>
      </c>
      <c r="L36" s="66">
        <v>4.1190403947982004</v>
      </c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38</v>
      </c>
      <c r="C37" s="40"/>
      <c r="D37" s="68"/>
      <c r="E37" s="65">
        <v>271604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50"/>
      <c r="B38" s="39" t="s">
        <v>39</v>
      </c>
      <c r="C38" s="40"/>
      <c r="D38" s="68"/>
      <c r="E38" s="65">
        <v>319716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50"/>
      <c r="B39" s="39" t="s">
        <v>33</v>
      </c>
      <c r="C39" s="40"/>
      <c r="D39" s="65">
        <v>187650.4265</v>
      </c>
      <c r="E39" s="65">
        <v>498046</v>
      </c>
      <c r="F39" s="66">
        <v>37.677328298992499</v>
      </c>
      <c r="G39" s="65">
        <v>264056.2</v>
      </c>
      <c r="H39" s="66">
        <v>-28.935421133834399</v>
      </c>
      <c r="I39" s="65">
        <v>9244.2404999999999</v>
      </c>
      <c r="J39" s="66">
        <v>4.9263093468108901</v>
      </c>
      <c r="K39" s="65">
        <v>13456.263999999999</v>
      </c>
      <c r="L39" s="66">
        <v>5.0959848698875501</v>
      </c>
      <c r="M39" s="66">
        <v>-0.31301581924968203</v>
      </c>
      <c r="N39" s="65">
        <v>1393720.5074</v>
      </c>
      <c r="O39" s="65">
        <v>122771218.7154</v>
      </c>
      <c r="P39" s="65">
        <v>358</v>
      </c>
      <c r="Q39" s="65">
        <v>364</v>
      </c>
      <c r="R39" s="66">
        <v>-1.64835164835165</v>
      </c>
      <c r="S39" s="65">
        <v>524.16320251396598</v>
      </c>
      <c r="T39" s="65">
        <v>560.75889725274703</v>
      </c>
      <c r="U39" s="67">
        <v>-6.9817367116314699</v>
      </c>
    </row>
    <row r="40" spans="1:21" ht="12" thickBot="1">
      <c r="A40" s="50"/>
      <c r="B40" s="39" t="s">
        <v>34</v>
      </c>
      <c r="C40" s="40"/>
      <c r="D40" s="65">
        <v>443378.79820000002</v>
      </c>
      <c r="E40" s="65">
        <v>737249</v>
      </c>
      <c r="F40" s="66">
        <v>60.139626937438997</v>
      </c>
      <c r="G40" s="65">
        <v>367024.25699999998</v>
      </c>
      <c r="H40" s="66">
        <v>20.803677071404</v>
      </c>
      <c r="I40" s="65">
        <v>28758.1806</v>
      </c>
      <c r="J40" s="66">
        <v>6.4861424851054199</v>
      </c>
      <c r="K40" s="65">
        <v>34358.501199999999</v>
      </c>
      <c r="L40" s="66">
        <v>9.3613706845539593</v>
      </c>
      <c r="M40" s="66">
        <v>-0.16299665015655601</v>
      </c>
      <c r="N40" s="65">
        <v>2703804.5192999998</v>
      </c>
      <c r="O40" s="65">
        <v>168987569.78639999</v>
      </c>
      <c r="P40" s="65">
        <v>2304</v>
      </c>
      <c r="Q40" s="65">
        <v>2232</v>
      </c>
      <c r="R40" s="66">
        <v>3.2258064516128999</v>
      </c>
      <c r="S40" s="65">
        <v>192.43871449652801</v>
      </c>
      <c r="T40" s="65">
        <v>187.53274905914</v>
      </c>
      <c r="U40" s="67">
        <v>2.5493651057809701</v>
      </c>
    </row>
    <row r="41" spans="1:21" ht="12" thickBot="1">
      <c r="A41" s="50"/>
      <c r="B41" s="39" t="s">
        <v>40</v>
      </c>
      <c r="C41" s="40"/>
      <c r="D41" s="68"/>
      <c r="E41" s="65">
        <v>301202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0"/>
      <c r="B42" s="39" t="s">
        <v>41</v>
      </c>
      <c r="C42" s="40"/>
      <c r="D42" s="68"/>
      <c r="E42" s="65">
        <v>125650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51"/>
      <c r="B43" s="39" t="s">
        <v>35</v>
      </c>
      <c r="C43" s="40"/>
      <c r="D43" s="70">
        <v>26717.8086</v>
      </c>
      <c r="E43" s="71"/>
      <c r="F43" s="71"/>
      <c r="G43" s="70">
        <v>19665.075000000001</v>
      </c>
      <c r="H43" s="72">
        <v>35.864259861709101</v>
      </c>
      <c r="I43" s="70">
        <v>3001.5938999999998</v>
      </c>
      <c r="J43" s="72">
        <v>11.2344314795338</v>
      </c>
      <c r="K43" s="70">
        <v>1517.1134999999999</v>
      </c>
      <c r="L43" s="72">
        <v>7.7147608132692103</v>
      </c>
      <c r="M43" s="72">
        <v>0.97849000750438297</v>
      </c>
      <c r="N43" s="70">
        <v>205757.6735</v>
      </c>
      <c r="O43" s="70">
        <v>16175840.124500001</v>
      </c>
      <c r="P43" s="70">
        <v>44</v>
      </c>
      <c r="Q43" s="70">
        <v>39</v>
      </c>
      <c r="R43" s="72">
        <v>12.8205128205128</v>
      </c>
      <c r="S43" s="70">
        <v>607.22292272727304</v>
      </c>
      <c r="T43" s="70">
        <v>904.43019743589696</v>
      </c>
      <c r="U43" s="73">
        <v>-48.945331868196298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0:C20"/>
    <mergeCell ref="B21:C21"/>
    <mergeCell ref="B22:C22"/>
    <mergeCell ref="B23:C23"/>
    <mergeCell ref="B24:C24"/>
    <mergeCell ref="B42:C42"/>
    <mergeCell ref="B31:C31"/>
    <mergeCell ref="B32:C32"/>
    <mergeCell ref="B33:C33"/>
    <mergeCell ref="B34:C34"/>
    <mergeCell ref="B35:C35"/>
    <mergeCell ref="B36:C36"/>
    <mergeCell ref="B19:C19"/>
    <mergeCell ref="B18:C18"/>
    <mergeCell ref="B43:C43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topLeftCell="A22" workbookViewId="0">
      <selection activeCell="I29" sqref="I29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47987</v>
      </c>
      <c r="D2" s="32">
        <v>544289.70379743597</v>
      </c>
      <c r="E2" s="32">
        <v>477411.02634444402</v>
      </c>
      <c r="F2" s="32">
        <v>66878.677452991498</v>
      </c>
      <c r="G2" s="32">
        <v>477411.02634444402</v>
      </c>
      <c r="H2" s="32">
        <v>0.12287330990534601</v>
      </c>
    </row>
    <row r="3" spans="1:8" ht="14.25">
      <c r="A3" s="32">
        <v>2</v>
      </c>
      <c r="B3" s="33">
        <v>13</v>
      </c>
      <c r="C3" s="32">
        <v>15344.987999999999</v>
      </c>
      <c r="D3" s="32">
        <v>91521.073190515104</v>
      </c>
      <c r="E3" s="32">
        <v>70194.817042167793</v>
      </c>
      <c r="F3" s="32">
        <v>21326.2561483473</v>
      </c>
      <c r="G3" s="32">
        <v>70194.817042167793</v>
      </c>
      <c r="H3" s="32">
        <v>0.23302017125556901</v>
      </c>
    </row>
    <row r="4" spans="1:8" ht="14.25">
      <c r="A4" s="32">
        <v>3</v>
      </c>
      <c r="B4" s="33">
        <v>14</v>
      </c>
      <c r="C4" s="32">
        <v>104849</v>
      </c>
      <c r="D4" s="32">
        <v>116445.272953846</v>
      </c>
      <c r="E4" s="32">
        <v>85723.571947008502</v>
      </c>
      <c r="F4" s="32">
        <v>30721.7010068376</v>
      </c>
      <c r="G4" s="32">
        <v>85723.571947008502</v>
      </c>
      <c r="H4" s="32">
        <v>0.26382952461294301</v>
      </c>
    </row>
    <row r="5" spans="1:8" ht="14.25">
      <c r="A5" s="32">
        <v>4</v>
      </c>
      <c r="B5" s="33">
        <v>15</v>
      </c>
      <c r="C5" s="32">
        <v>3544</v>
      </c>
      <c r="D5" s="32">
        <v>56255.288194871799</v>
      </c>
      <c r="E5" s="32">
        <v>45285.3515803419</v>
      </c>
      <c r="F5" s="32">
        <v>10969.936614529901</v>
      </c>
      <c r="G5" s="32">
        <v>45285.3515803419</v>
      </c>
      <c r="H5" s="32">
        <v>0.19500276270080399</v>
      </c>
    </row>
    <row r="6" spans="1:8" ht="14.25">
      <c r="A6" s="32">
        <v>5</v>
      </c>
      <c r="B6" s="33">
        <v>16</v>
      </c>
      <c r="C6" s="32">
        <v>2579</v>
      </c>
      <c r="D6" s="32">
        <v>236404.978382906</v>
      </c>
      <c r="E6" s="32">
        <v>239135.89334188</v>
      </c>
      <c r="F6" s="32">
        <v>-2730.9149589743602</v>
      </c>
      <c r="G6" s="32">
        <v>239135.89334188</v>
      </c>
      <c r="H6" s="32">
        <v>-1.1551850462942E-2</v>
      </c>
    </row>
    <row r="7" spans="1:8" ht="14.25">
      <c r="A7" s="32">
        <v>6</v>
      </c>
      <c r="B7" s="33">
        <v>17</v>
      </c>
      <c r="C7" s="32">
        <v>15234</v>
      </c>
      <c r="D7" s="32">
        <v>360553.06323846203</v>
      </c>
      <c r="E7" s="32">
        <v>289340.19382649602</v>
      </c>
      <c r="F7" s="32">
        <v>71212.869411965803</v>
      </c>
      <c r="G7" s="32">
        <v>289340.19382649602</v>
      </c>
      <c r="H7" s="32">
        <v>0.197510093999305</v>
      </c>
    </row>
    <row r="8" spans="1:8" ht="14.25">
      <c r="A8" s="32">
        <v>7</v>
      </c>
      <c r="B8" s="33">
        <v>18</v>
      </c>
      <c r="C8" s="32">
        <v>44010</v>
      </c>
      <c r="D8" s="32">
        <v>190672.86861452999</v>
      </c>
      <c r="E8" s="32">
        <v>157676.849655556</v>
      </c>
      <c r="F8" s="32">
        <v>32996.018958974397</v>
      </c>
      <c r="G8" s="32">
        <v>157676.849655556</v>
      </c>
      <c r="H8" s="32">
        <v>0.17305041455940001</v>
      </c>
    </row>
    <row r="9" spans="1:8" ht="14.25">
      <c r="A9" s="32">
        <v>8</v>
      </c>
      <c r="B9" s="33">
        <v>19</v>
      </c>
      <c r="C9" s="32">
        <v>13488</v>
      </c>
      <c r="D9" s="32">
        <v>118402.774752991</v>
      </c>
      <c r="E9" s="32">
        <v>98704.702274359006</v>
      </c>
      <c r="F9" s="32">
        <v>19698.072478632501</v>
      </c>
      <c r="G9" s="32">
        <v>98704.702274359006</v>
      </c>
      <c r="H9" s="32">
        <v>0.16636495656226</v>
      </c>
    </row>
    <row r="10" spans="1:8" ht="14.25">
      <c r="A10" s="32">
        <v>9</v>
      </c>
      <c r="B10" s="33">
        <v>21</v>
      </c>
      <c r="C10" s="32">
        <v>140500</v>
      </c>
      <c r="D10" s="32">
        <v>574620.71440000006</v>
      </c>
      <c r="E10" s="32">
        <v>525873.78659999999</v>
      </c>
      <c r="F10" s="32">
        <v>48746.927799999998</v>
      </c>
      <c r="G10" s="32">
        <v>525873.78659999999</v>
      </c>
      <c r="H10" s="32">
        <v>8.4833224035266303E-2</v>
      </c>
    </row>
    <row r="11" spans="1:8" ht="14.25">
      <c r="A11" s="32">
        <v>10</v>
      </c>
      <c r="B11" s="33">
        <v>22</v>
      </c>
      <c r="C11" s="32">
        <v>29844</v>
      </c>
      <c r="D11" s="32">
        <v>442246.37584700901</v>
      </c>
      <c r="E11" s="32">
        <v>383464.43085213698</v>
      </c>
      <c r="F11" s="32">
        <v>58781.944994871803</v>
      </c>
      <c r="G11" s="32">
        <v>383464.43085213698</v>
      </c>
      <c r="H11" s="32">
        <v>0.13291673647362301</v>
      </c>
    </row>
    <row r="12" spans="1:8" ht="14.25">
      <c r="A12" s="32">
        <v>11</v>
      </c>
      <c r="B12" s="33">
        <v>23</v>
      </c>
      <c r="C12" s="32">
        <v>183125.31899999999</v>
      </c>
      <c r="D12" s="32">
        <v>1537077.21930256</v>
      </c>
      <c r="E12" s="32">
        <v>1298772.2801717899</v>
      </c>
      <c r="F12" s="32">
        <v>238304.93913076899</v>
      </c>
      <c r="G12" s="32">
        <v>1298772.2801717899</v>
      </c>
      <c r="H12" s="32">
        <v>0.15503771452607801</v>
      </c>
    </row>
    <row r="13" spans="1:8" ht="14.25">
      <c r="A13" s="32">
        <v>12</v>
      </c>
      <c r="B13" s="33">
        <v>24</v>
      </c>
      <c r="C13" s="32">
        <v>25939.358</v>
      </c>
      <c r="D13" s="32">
        <v>679640.91194359004</v>
      </c>
      <c r="E13" s="32">
        <v>634009.70472564094</v>
      </c>
      <c r="F13" s="32">
        <v>45631.2072179487</v>
      </c>
      <c r="G13" s="32">
        <v>634009.70472564094</v>
      </c>
      <c r="H13" s="32">
        <v>6.7140171252280501E-2</v>
      </c>
    </row>
    <row r="14" spans="1:8" ht="14.25">
      <c r="A14" s="32">
        <v>13</v>
      </c>
      <c r="B14" s="33">
        <v>25</v>
      </c>
      <c r="C14" s="32">
        <v>82296</v>
      </c>
      <c r="D14" s="32">
        <v>1101069.0015</v>
      </c>
      <c r="E14" s="32">
        <v>1037175.3705</v>
      </c>
      <c r="F14" s="32">
        <v>63893.631000000001</v>
      </c>
      <c r="G14" s="32">
        <v>1037175.3705</v>
      </c>
      <c r="H14" s="32">
        <v>5.8028725641133198E-2</v>
      </c>
    </row>
    <row r="15" spans="1:8" ht="14.25">
      <c r="A15" s="32">
        <v>14</v>
      </c>
      <c r="B15" s="33">
        <v>26</v>
      </c>
      <c r="C15" s="32">
        <v>67521</v>
      </c>
      <c r="D15" s="32">
        <v>339969.29958166601</v>
      </c>
      <c r="E15" s="32">
        <v>296606.78898624901</v>
      </c>
      <c r="F15" s="32">
        <v>43362.510595416403</v>
      </c>
      <c r="G15" s="32">
        <v>296606.78898624901</v>
      </c>
      <c r="H15" s="32">
        <v>0.127548312888176</v>
      </c>
    </row>
    <row r="16" spans="1:8" ht="14.25">
      <c r="A16" s="32">
        <v>15</v>
      </c>
      <c r="B16" s="33">
        <v>27</v>
      </c>
      <c r="C16" s="32">
        <v>140754.932</v>
      </c>
      <c r="D16" s="32">
        <v>948673.69992861396</v>
      </c>
      <c r="E16" s="32">
        <v>811734.99650265498</v>
      </c>
      <c r="F16" s="32">
        <v>136938.70342595899</v>
      </c>
      <c r="G16" s="32">
        <v>811734.99650265498</v>
      </c>
      <c r="H16" s="32">
        <v>0.144347527960629</v>
      </c>
    </row>
    <row r="17" spans="1:8" ht="14.25">
      <c r="A17" s="32">
        <v>16</v>
      </c>
      <c r="B17" s="33">
        <v>29</v>
      </c>
      <c r="C17" s="32">
        <v>181787</v>
      </c>
      <c r="D17" s="32">
        <v>2229611.5867692302</v>
      </c>
      <c r="E17" s="32">
        <v>2013598.44402991</v>
      </c>
      <c r="F17" s="32">
        <v>216013.14273931601</v>
      </c>
      <c r="G17" s="32">
        <v>2013598.44402991</v>
      </c>
      <c r="H17" s="32">
        <v>9.6883755009690001E-2</v>
      </c>
    </row>
    <row r="18" spans="1:8" ht="14.25">
      <c r="A18" s="32">
        <v>17</v>
      </c>
      <c r="B18" s="33">
        <v>31</v>
      </c>
      <c r="C18" s="32">
        <v>38329.902999999998</v>
      </c>
      <c r="D18" s="32">
        <v>267983.61606399697</v>
      </c>
      <c r="E18" s="32">
        <v>226158.037212708</v>
      </c>
      <c r="F18" s="32">
        <v>41825.578851289203</v>
      </c>
      <c r="G18" s="32">
        <v>226158.037212708</v>
      </c>
      <c r="H18" s="32">
        <v>0.156075134239926</v>
      </c>
    </row>
    <row r="19" spans="1:8" ht="14.25">
      <c r="A19" s="32">
        <v>18</v>
      </c>
      <c r="B19" s="33">
        <v>32</v>
      </c>
      <c r="C19" s="32">
        <v>29827.413</v>
      </c>
      <c r="D19" s="32">
        <v>418562.728000061</v>
      </c>
      <c r="E19" s="32">
        <v>389610.448616662</v>
      </c>
      <c r="F19" s="32">
        <v>28952.279383397999</v>
      </c>
      <c r="G19" s="32">
        <v>389610.448616662</v>
      </c>
      <c r="H19" s="32">
        <v>6.9170705957826803E-2</v>
      </c>
    </row>
    <row r="20" spans="1:8" ht="14.25">
      <c r="A20" s="32">
        <v>19</v>
      </c>
      <c r="B20" s="33">
        <v>33</v>
      </c>
      <c r="C20" s="32">
        <v>51203.608999999997</v>
      </c>
      <c r="D20" s="32">
        <v>567640.74457636301</v>
      </c>
      <c r="E20" s="32">
        <v>465320.69068525301</v>
      </c>
      <c r="F20" s="32">
        <v>102320.05389111101</v>
      </c>
      <c r="G20" s="32">
        <v>465320.69068525301</v>
      </c>
      <c r="H20" s="32">
        <v>0.18025494975254699</v>
      </c>
    </row>
    <row r="21" spans="1:8" ht="14.25">
      <c r="A21" s="32">
        <v>20</v>
      </c>
      <c r="B21" s="33">
        <v>34</v>
      </c>
      <c r="C21" s="32">
        <v>49521.671999999999</v>
      </c>
      <c r="D21" s="32">
        <v>256250.246296695</v>
      </c>
      <c r="E21" s="32">
        <v>182394.956227079</v>
      </c>
      <c r="F21" s="32">
        <v>73855.290069615206</v>
      </c>
      <c r="G21" s="32">
        <v>182394.956227079</v>
      </c>
      <c r="H21" s="32">
        <v>0.28821548910475298</v>
      </c>
    </row>
    <row r="22" spans="1:8" ht="14.25">
      <c r="A22" s="32">
        <v>21</v>
      </c>
      <c r="B22" s="33">
        <v>35</v>
      </c>
      <c r="C22" s="32">
        <v>52247.83</v>
      </c>
      <c r="D22" s="32">
        <v>1228451.8316407099</v>
      </c>
      <c r="E22" s="32">
        <v>1201227.71046218</v>
      </c>
      <c r="F22" s="32">
        <v>27224.121178529302</v>
      </c>
      <c r="G22" s="32">
        <v>1201227.71046218</v>
      </c>
      <c r="H22" s="32">
        <v>2.21613257250543E-2</v>
      </c>
    </row>
    <row r="23" spans="1:8" ht="14.25">
      <c r="A23" s="32">
        <v>22</v>
      </c>
      <c r="B23" s="33">
        <v>36</v>
      </c>
      <c r="C23" s="32">
        <v>129990.283</v>
      </c>
      <c r="D23" s="32">
        <v>535299.62353362795</v>
      </c>
      <c r="E23" s="32">
        <v>456028.30518710701</v>
      </c>
      <c r="F23" s="32">
        <v>79271.3183465209</v>
      </c>
      <c r="G23" s="32">
        <v>456028.30518710701</v>
      </c>
      <c r="H23" s="32">
        <v>0.14808775284248099</v>
      </c>
    </row>
    <row r="24" spans="1:8" ht="14.25">
      <c r="A24" s="32">
        <v>23</v>
      </c>
      <c r="B24" s="33">
        <v>37</v>
      </c>
      <c r="C24" s="32">
        <v>110895.95299999999</v>
      </c>
      <c r="D24" s="32">
        <v>864244.55472477898</v>
      </c>
      <c r="E24" s="32">
        <v>727511.23408530396</v>
      </c>
      <c r="F24" s="32">
        <v>136733.32063947499</v>
      </c>
      <c r="G24" s="32">
        <v>727511.23408530396</v>
      </c>
      <c r="H24" s="32">
        <v>0.158211376504441</v>
      </c>
    </row>
    <row r="25" spans="1:8" ht="14.25">
      <c r="A25" s="32">
        <v>24</v>
      </c>
      <c r="B25" s="33">
        <v>38</v>
      </c>
      <c r="C25" s="32">
        <v>263430.50799999997</v>
      </c>
      <c r="D25" s="32">
        <v>1179142.7665601801</v>
      </c>
      <c r="E25" s="32">
        <v>1146200.4279141601</v>
      </c>
      <c r="F25" s="32">
        <v>32942.338646017699</v>
      </c>
      <c r="G25" s="32">
        <v>1146200.4279141601</v>
      </c>
      <c r="H25" s="32">
        <v>2.7937531892018402E-2</v>
      </c>
    </row>
    <row r="26" spans="1:8" ht="14.25">
      <c r="A26" s="32">
        <v>25</v>
      </c>
      <c r="B26" s="33">
        <v>39</v>
      </c>
      <c r="C26" s="32">
        <v>122661.36599999999</v>
      </c>
      <c r="D26" s="32">
        <v>135995.68061427999</v>
      </c>
      <c r="E26" s="32">
        <v>104322.926798434</v>
      </c>
      <c r="F26" s="32">
        <v>31672.753815846201</v>
      </c>
      <c r="G26" s="32">
        <v>104322.926798434</v>
      </c>
      <c r="H26" s="32">
        <v>0.232895292503285</v>
      </c>
    </row>
    <row r="27" spans="1:8" ht="14.25">
      <c r="A27" s="32"/>
      <c r="B27" s="33">
        <v>40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</row>
    <row r="28" spans="1:8" ht="14.25">
      <c r="A28" s="32">
        <v>26</v>
      </c>
      <c r="B28" s="33">
        <v>42</v>
      </c>
      <c r="C28" s="32">
        <v>21085.161</v>
      </c>
      <c r="D28" s="32">
        <v>283373.05430000002</v>
      </c>
      <c r="E28" s="32">
        <v>257178.96410000001</v>
      </c>
      <c r="F28" s="32">
        <v>26194.090199999999</v>
      </c>
      <c r="G28" s="32">
        <v>257178.96410000001</v>
      </c>
      <c r="H28" s="32">
        <v>9.2436771254436098E-2</v>
      </c>
    </row>
    <row r="29" spans="1:8" ht="14.25">
      <c r="A29" s="32">
        <v>27</v>
      </c>
      <c r="B29" s="33">
        <v>75</v>
      </c>
      <c r="C29" s="32">
        <v>361</v>
      </c>
      <c r="D29" s="32">
        <v>187650.42735042699</v>
      </c>
      <c r="E29" s="32">
        <v>178406.18547008501</v>
      </c>
      <c r="F29" s="32">
        <v>9244.2418803418805</v>
      </c>
      <c r="G29" s="32">
        <v>178406.18547008501</v>
      </c>
      <c r="H29" s="32">
        <v>4.9263100600771603E-2</v>
      </c>
    </row>
    <row r="30" spans="1:8" ht="14.25">
      <c r="A30" s="32">
        <v>28</v>
      </c>
      <c r="B30" s="33">
        <v>76</v>
      </c>
      <c r="C30" s="32">
        <v>1831</v>
      </c>
      <c r="D30" s="32">
        <v>443378.792024786</v>
      </c>
      <c r="E30" s="32">
        <v>414620.61779230798</v>
      </c>
      <c r="F30" s="32">
        <v>28758.174232478599</v>
      </c>
      <c r="G30" s="32">
        <v>414620.61779230798</v>
      </c>
      <c r="H30" s="32">
        <v>6.4861411393062202E-2</v>
      </c>
    </row>
    <row r="31" spans="1:8" ht="14.25">
      <c r="A31" s="32">
        <v>29</v>
      </c>
      <c r="B31" s="33">
        <v>99</v>
      </c>
      <c r="C31" s="32">
        <v>45</v>
      </c>
      <c r="D31" s="32">
        <v>26717.809015959501</v>
      </c>
      <c r="E31" s="32">
        <v>23716.215187958602</v>
      </c>
      <c r="F31" s="32">
        <v>3001.59382800091</v>
      </c>
      <c r="G31" s="32">
        <v>23716.215187958602</v>
      </c>
      <c r="H31" s="32">
        <v>0.112344310351495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2013-12-07T02:32:31Z</dcterms:modified>
</cp:coreProperties>
</file>