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L33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<sst xmlns="http://schemas.openxmlformats.org/spreadsheetml/2006/main" count="114" uniqueCount="71">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</sst>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14212899.7466</v>
      </c>
      <c r="F3" s="25">
        <f>RA!I7</f>
        <v>1613329.0873</v>
      </c>
      <c r="G3" s="16">
        <f>E3-F3</f>
        <v>12599570.659299999</v>
      </c>
      <c r="H3" s="27">
        <f>RA!J7</f>
        <v>11.351160678424799</v>
      </c>
      <c r="I3" s="20">
        <f>SUM(I4:I39)</f>
        <v>14212902.626629939</v>
      </c>
      <c r="J3" s="21">
        <f>SUM(J4:J39)</f>
        <v>12599570.7271637</v>
      </c>
      <c r="K3" s="22">
        <f>E3-I3</f>
        <v>-2.8800299391150475</v>
      </c>
      <c r="L3" s="22">
        <f>G3-J3</f>
        <v>-6.7863700911402702E-2</v>
      </c>
    </row>
    <row r="4" spans="1:12">
      <c r="A4" s="59">
        <f>RA!A8</f>
        <v>41619</v>
      </c>
      <c r="B4" s="12">
        <v>12</v>
      </c>
      <c r="C4" s="56" t="s">
        <v>6</v>
      </c>
      <c r="D4" s="56"/>
      <c r="E4" s="15">
        <f>VLOOKUP(C4,RA!B8:D39,3,0)</f>
        <v>546830.69799999997</v>
      </c>
      <c r="F4" s="25">
        <f>VLOOKUP(C4,RA!B8:I43,8,0)</f>
        <v>87597.271399999998</v>
      </c>
      <c r="G4" s="16">
        <f t="shared" ref="G4:G39" si="0">E4-F4</f>
        <v>459233.42660000001</v>
      </c>
      <c r="H4" s="27">
        <f>RA!J8</f>
        <v>16.0190844662492</v>
      </c>
      <c r="I4" s="20">
        <f>VLOOKUP(B4,RMS!B:D,3,FALSE)</f>
        <v>546831.11471025599</v>
      </c>
      <c r="J4" s="21">
        <f>VLOOKUP(B4,RMS!B:E,4,FALSE)</f>
        <v>459233.42483504303</v>
      </c>
      <c r="K4" s="22">
        <f t="shared" ref="K4:K39" si="1">E4-I4</f>
        <v>-0.41671025601681322</v>
      </c>
      <c r="L4" s="22">
        <f t="shared" ref="L4:L39" si="2">G4-J4</f>
        <v>1.7649569781497121E-3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68616.960600000006</v>
      </c>
      <c r="F5" s="25">
        <f>VLOOKUP(C5,RA!B9:I44,8,0)</f>
        <v>15774.290499999999</v>
      </c>
      <c r="G5" s="16">
        <f t="shared" si="0"/>
        <v>52842.670100000003</v>
      </c>
      <c r="H5" s="27">
        <f>RA!J9</f>
        <v>22.988908809231098</v>
      </c>
      <c r="I5" s="20">
        <f>VLOOKUP(B5,RMS!B:D,3,FALSE)</f>
        <v>68616.982351652696</v>
      </c>
      <c r="J5" s="21">
        <f>VLOOKUP(B5,RMS!B:E,4,FALSE)</f>
        <v>52842.6691034264</v>
      </c>
      <c r="K5" s="22">
        <f t="shared" si="1"/>
        <v>-2.1751652689999901E-2</v>
      </c>
      <c r="L5" s="22">
        <f t="shared" si="2"/>
        <v>9.9657360260607675E-4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90932.891000000003</v>
      </c>
      <c r="F6" s="25">
        <f>VLOOKUP(C6,RA!B10:I45,8,0)</f>
        <v>24674.097900000001</v>
      </c>
      <c r="G6" s="16">
        <f t="shared" si="0"/>
        <v>66258.79310000001</v>
      </c>
      <c r="H6" s="27">
        <f>RA!J10</f>
        <v>27.1344038759309</v>
      </c>
      <c r="I6" s="20">
        <f>VLOOKUP(B6,RMS!B:D,3,FALSE)</f>
        <v>90934.674447008496</v>
      </c>
      <c r="J6" s="21">
        <f>VLOOKUP(B6,RMS!B:E,4,FALSE)</f>
        <v>66258.793200854707</v>
      </c>
      <c r="K6" s="22">
        <f t="shared" si="1"/>
        <v>-1.7834470084926579</v>
      </c>
      <c r="L6" s="22">
        <f t="shared" si="2"/>
        <v>-1.0085469693876803E-4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68926.594100000002</v>
      </c>
      <c r="F7" s="25">
        <f>VLOOKUP(C7,RA!B11:I46,8,0)</f>
        <v>13887.362999999999</v>
      </c>
      <c r="G7" s="16">
        <f t="shared" si="0"/>
        <v>55039.231100000005</v>
      </c>
      <c r="H7" s="27">
        <f>RA!J11</f>
        <v>20.148047616935699</v>
      </c>
      <c r="I7" s="20">
        <f>VLOOKUP(B7,RMS!B:D,3,FALSE)</f>
        <v>68926.608283760695</v>
      </c>
      <c r="J7" s="21">
        <f>VLOOKUP(B7,RMS!B:E,4,FALSE)</f>
        <v>55039.230941880298</v>
      </c>
      <c r="K7" s="22">
        <f t="shared" si="1"/>
        <v>-1.4183760693413205E-2</v>
      </c>
      <c r="L7" s="22">
        <f t="shared" si="2"/>
        <v>1.5811970661161467E-4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252305.18530000001</v>
      </c>
      <c r="F8" s="25">
        <f>VLOOKUP(C8,RA!B12:I47,8,0)</f>
        <v>-4790.1589999999997</v>
      </c>
      <c r="G8" s="16">
        <f t="shared" si="0"/>
        <v>257095.3443</v>
      </c>
      <c r="H8" s="27">
        <f>RA!J12</f>
        <v>-1.8985574927064299</v>
      </c>
      <c r="I8" s="20">
        <f>VLOOKUP(B8,RMS!B:D,3,FALSE)</f>
        <v>252305.184642735</v>
      </c>
      <c r="J8" s="21">
        <f>VLOOKUP(B8,RMS!B:E,4,FALSE)</f>
        <v>257095.34376666701</v>
      </c>
      <c r="K8" s="22">
        <f t="shared" si="1"/>
        <v>6.5726501634344459E-4</v>
      </c>
      <c r="L8" s="22">
        <f t="shared" si="2"/>
        <v>5.3333299001678824E-4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372615.26980000001</v>
      </c>
      <c r="F9" s="25">
        <f>VLOOKUP(C9,RA!B13:I48,8,0)</f>
        <v>77335.963600000003</v>
      </c>
      <c r="G9" s="16">
        <f t="shared" si="0"/>
        <v>295279.30619999999</v>
      </c>
      <c r="H9" s="27">
        <f>RA!J13</f>
        <v>20.7549099213003</v>
      </c>
      <c r="I9" s="20">
        <f>VLOOKUP(B9,RMS!B:D,3,FALSE)</f>
        <v>372615.40161623899</v>
      </c>
      <c r="J9" s="21">
        <f>VLOOKUP(B9,RMS!B:E,4,FALSE)</f>
        <v>295279.306181197</v>
      </c>
      <c r="K9" s="22">
        <f t="shared" si="1"/>
        <v>-0.13181623897980899</v>
      </c>
      <c r="L9" s="22">
        <f t="shared" si="2"/>
        <v>1.8802995327860117E-5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196278.4792</v>
      </c>
      <c r="F10" s="25">
        <f>VLOOKUP(C10,RA!B14:I49,8,0)</f>
        <v>35585.175900000002</v>
      </c>
      <c r="G10" s="16">
        <f t="shared" si="0"/>
        <v>160693.3033</v>
      </c>
      <c r="H10" s="27">
        <f>RA!J14</f>
        <v>18.129942745144302</v>
      </c>
      <c r="I10" s="20">
        <f>VLOOKUP(B10,RMS!B:D,3,FALSE)</f>
        <v>196278.46864615401</v>
      </c>
      <c r="J10" s="21">
        <f>VLOOKUP(B10,RMS!B:E,4,FALSE)</f>
        <v>160693.30554444401</v>
      </c>
      <c r="K10" s="22">
        <f t="shared" si="1"/>
        <v>1.0553845990216359E-2</v>
      </c>
      <c r="L10" s="22">
        <f t="shared" si="2"/>
        <v>-2.2444440110120922E-3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112209.5812</v>
      </c>
      <c r="F11" s="25">
        <f>VLOOKUP(C11,RA!B15:I50,8,0)</f>
        <v>22326.0239</v>
      </c>
      <c r="G11" s="16">
        <f t="shared" si="0"/>
        <v>89883.5573</v>
      </c>
      <c r="H11" s="27">
        <f>RA!J15</f>
        <v>19.896717964044999</v>
      </c>
      <c r="I11" s="20">
        <f>VLOOKUP(B11,RMS!B:D,3,FALSE)</f>
        <v>112209.621635897</v>
      </c>
      <c r="J11" s="21">
        <f>VLOOKUP(B11,RMS!B:E,4,FALSE)</f>
        <v>89883.555536752101</v>
      </c>
      <c r="K11" s="22">
        <f t="shared" si="1"/>
        <v>-4.0435896997223608E-2</v>
      </c>
      <c r="L11" s="22">
        <f t="shared" si="2"/>
        <v>1.7632478993618861E-3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492727.09379999997</v>
      </c>
      <c r="F12" s="25">
        <f>VLOOKUP(C12,RA!B16:I51,8,0)</f>
        <v>34195.895600000003</v>
      </c>
      <c r="G12" s="16">
        <f t="shared" si="0"/>
        <v>458531.19819999998</v>
      </c>
      <c r="H12" s="27">
        <f>RA!J16</f>
        <v>6.9401289334984799</v>
      </c>
      <c r="I12" s="20">
        <f>VLOOKUP(B12,RMS!B:D,3,FALSE)</f>
        <v>492726.96950000001</v>
      </c>
      <c r="J12" s="21">
        <f>VLOOKUP(B12,RMS!B:E,4,FALSE)</f>
        <v>458531.19819999998</v>
      </c>
      <c r="K12" s="22">
        <f t="shared" si="1"/>
        <v>0.12429999996675178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479633.64380000002</v>
      </c>
      <c r="F13" s="25">
        <f>VLOOKUP(C13,RA!B17:I52,8,0)</f>
        <v>49989.406600000002</v>
      </c>
      <c r="G13" s="16">
        <f t="shared" si="0"/>
        <v>429644.23720000003</v>
      </c>
      <c r="H13" s="27">
        <f>RA!J17</f>
        <v>10.422414533715401</v>
      </c>
      <c r="I13" s="20">
        <f>VLOOKUP(B13,RMS!B:D,3,FALSE)</f>
        <v>479633.68264529901</v>
      </c>
      <c r="J13" s="21">
        <f>VLOOKUP(B13,RMS!B:E,4,FALSE)</f>
        <v>429644.23774017103</v>
      </c>
      <c r="K13" s="22">
        <f t="shared" si="1"/>
        <v>-3.884529898641631E-2</v>
      </c>
      <c r="L13" s="22">
        <f t="shared" si="2"/>
        <v>-5.4017099319025874E-4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1272669.7278</v>
      </c>
      <c r="F14" s="25">
        <f>VLOOKUP(C14,RA!B18:I53,8,0)</f>
        <v>202430.66039999999</v>
      </c>
      <c r="G14" s="16">
        <f t="shared" si="0"/>
        <v>1070239.0674000001</v>
      </c>
      <c r="H14" s="27">
        <f>RA!J18</f>
        <v>15.905985345462099</v>
      </c>
      <c r="I14" s="20">
        <f>VLOOKUP(B14,RMS!B:D,3,FALSE)</f>
        <v>1272669.79120684</v>
      </c>
      <c r="J14" s="21">
        <f>VLOOKUP(B14,RMS!B:E,4,FALSE)</f>
        <v>1070239.0713247899</v>
      </c>
      <c r="K14" s="22">
        <f t="shared" si="1"/>
        <v>-6.3406839966773987E-2</v>
      </c>
      <c r="L14" s="22">
        <f t="shared" si="2"/>
        <v>-3.9247898384928703E-3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891718.92020000005</v>
      </c>
      <c r="F15" s="25">
        <f>VLOOKUP(C15,RA!B19:I54,8,0)</f>
        <v>53364.162600000003</v>
      </c>
      <c r="G15" s="16">
        <f t="shared" si="0"/>
        <v>838354.75760000001</v>
      </c>
      <c r="H15" s="27">
        <f>RA!J19</f>
        <v>5.9844151998065902</v>
      </c>
      <c r="I15" s="20">
        <f>VLOOKUP(B15,RMS!B:D,3,FALSE)</f>
        <v>891718.94002393202</v>
      </c>
      <c r="J15" s="21">
        <f>VLOOKUP(B15,RMS!B:E,4,FALSE)</f>
        <v>838354.75741367496</v>
      </c>
      <c r="K15" s="22">
        <f t="shared" si="1"/>
        <v>-1.9823931972496212E-2</v>
      </c>
      <c r="L15" s="22">
        <f t="shared" si="2"/>
        <v>1.8632505089044571E-4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876906.35589999997</v>
      </c>
      <c r="F16" s="25">
        <f>VLOOKUP(C16,RA!B20:I55,8,0)</f>
        <v>65404.844499999999</v>
      </c>
      <c r="G16" s="16">
        <f t="shared" si="0"/>
        <v>811501.51139999996</v>
      </c>
      <c r="H16" s="27">
        <f>RA!J20</f>
        <v>7.4585893989641203</v>
      </c>
      <c r="I16" s="20">
        <f>VLOOKUP(B16,RMS!B:D,3,FALSE)</f>
        <v>876906.3602</v>
      </c>
      <c r="J16" s="21">
        <f>VLOOKUP(B16,RMS!B:E,4,FALSE)</f>
        <v>811501.51139999996</v>
      </c>
      <c r="K16" s="22">
        <f t="shared" si="1"/>
        <v>-4.3000000296160579E-3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314234.48009999999</v>
      </c>
      <c r="F17" s="25">
        <f>VLOOKUP(C17,RA!B21:I56,8,0)</f>
        <v>38669.244400000003</v>
      </c>
      <c r="G17" s="16">
        <f t="shared" si="0"/>
        <v>275565.23569999996</v>
      </c>
      <c r="H17" s="27">
        <f>RA!J21</f>
        <v>12.305856565356599</v>
      </c>
      <c r="I17" s="20">
        <f>VLOOKUP(B17,RMS!B:D,3,FALSE)</f>
        <v>314234.28142166999</v>
      </c>
      <c r="J17" s="21">
        <f>VLOOKUP(B17,RMS!B:E,4,FALSE)</f>
        <v>275565.235541253</v>
      </c>
      <c r="K17" s="22">
        <f t="shared" si="1"/>
        <v>0.19867832999443635</v>
      </c>
      <c r="L17" s="22">
        <f t="shared" si="2"/>
        <v>1.5874695964157581E-4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809127.79960000003</v>
      </c>
      <c r="F18" s="25">
        <f>VLOOKUP(C18,RA!B22:I57,8,0)</f>
        <v>118327.3413</v>
      </c>
      <c r="G18" s="16">
        <f t="shared" si="0"/>
        <v>690800.45830000006</v>
      </c>
      <c r="H18" s="27">
        <f>RA!J22</f>
        <v>14.6240607921884</v>
      </c>
      <c r="I18" s="20">
        <f>VLOOKUP(B18,RMS!B:D,3,FALSE)</f>
        <v>809127.97261651896</v>
      </c>
      <c r="J18" s="21">
        <f>VLOOKUP(B18,RMS!B:E,4,FALSE)</f>
        <v>690800.45404070802</v>
      </c>
      <c r="K18" s="22">
        <f t="shared" si="1"/>
        <v>-0.1730165189364925</v>
      </c>
      <c r="L18" s="22">
        <f t="shared" si="2"/>
        <v>4.2592920362949371E-3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2083385.9102</v>
      </c>
      <c r="F19" s="25">
        <f>VLOOKUP(C19,RA!B23:I58,8,0)</f>
        <v>169299.80489999999</v>
      </c>
      <c r="G19" s="16">
        <f t="shared" si="0"/>
        <v>1914086.1052999999</v>
      </c>
      <c r="H19" s="27">
        <f>RA!J23</f>
        <v>8.1261855555002604</v>
      </c>
      <c r="I19" s="20">
        <f>VLOOKUP(B19,RMS!B:D,3,FALSE)</f>
        <v>2083386.58577692</v>
      </c>
      <c r="J19" s="21">
        <f>VLOOKUP(B19,RMS!B:E,4,FALSE)</f>
        <v>1914086.1347948699</v>
      </c>
      <c r="K19" s="22">
        <f t="shared" si="1"/>
        <v>-0.67557691992260516</v>
      </c>
      <c r="L19" s="22">
        <f t="shared" si="2"/>
        <v>-2.9494869988411665E-2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239289.8247</v>
      </c>
      <c r="F20" s="25">
        <f>VLOOKUP(C20,RA!B24:I59,8,0)</f>
        <v>40021.262000000002</v>
      </c>
      <c r="G20" s="16">
        <f t="shared" si="0"/>
        <v>199268.56270000001</v>
      </c>
      <c r="H20" s="27">
        <f>RA!J24</f>
        <v>16.725016222555698</v>
      </c>
      <c r="I20" s="20">
        <f>VLOOKUP(B20,RMS!B:D,3,FALSE)</f>
        <v>239289.81357825399</v>
      </c>
      <c r="J20" s="21">
        <f>VLOOKUP(B20,RMS!B:E,4,FALSE)</f>
        <v>199268.56094195601</v>
      </c>
      <c r="K20" s="22">
        <f t="shared" si="1"/>
        <v>1.1121746007120237E-2</v>
      </c>
      <c r="L20" s="22">
        <f t="shared" si="2"/>
        <v>1.758044003508985E-3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270658.0097</v>
      </c>
      <c r="F21" s="25">
        <f>VLOOKUP(C21,RA!B25:I60,8,0)</f>
        <v>25674.115099999999</v>
      </c>
      <c r="G21" s="16">
        <f t="shared" si="0"/>
        <v>244983.8946</v>
      </c>
      <c r="H21" s="27">
        <f>RA!J25</f>
        <v>9.4858138979361595</v>
      </c>
      <c r="I21" s="20">
        <f>VLOOKUP(B21,RMS!B:D,3,FALSE)</f>
        <v>270658.01006507099</v>
      </c>
      <c r="J21" s="21">
        <f>VLOOKUP(B21,RMS!B:E,4,FALSE)</f>
        <v>244983.888102475</v>
      </c>
      <c r="K21" s="22">
        <f t="shared" si="1"/>
        <v>-3.6507099866867065E-4</v>
      </c>
      <c r="L21" s="22">
        <f t="shared" si="2"/>
        <v>6.4975249988492578E-3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444173.2953</v>
      </c>
      <c r="F22" s="25">
        <f>VLOOKUP(C22,RA!B26:I61,8,0)</f>
        <v>98786.010299999994</v>
      </c>
      <c r="G22" s="16">
        <f t="shared" si="0"/>
        <v>345387.28500000003</v>
      </c>
      <c r="H22" s="27">
        <f>RA!J26</f>
        <v>22.2404208774593</v>
      </c>
      <c r="I22" s="20">
        <f>VLOOKUP(B22,RMS!B:D,3,FALSE)</f>
        <v>444173.29453129898</v>
      </c>
      <c r="J22" s="21">
        <f>VLOOKUP(B22,RMS!B:E,4,FALSE)</f>
        <v>345387.28981927101</v>
      </c>
      <c r="K22" s="22">
        <f t="shared" si="1"/>
        <v>7.6870102202519774E-4</v>
      </c>
      <c r="L22" s="22">
        <f t="shared" si="2"/>
        <v>-4.819270980078727E-3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236179.91930000001</v>
      </c>
      <c r="F23" s="25">
        <f>VLOOKUP(C23,RA!B27:I62,8,0)</f>
        <v>68099.458899999998</v>
      </c>
      <c r="G23" s="16">
        <f t="shared" si="0"/>
        <v>168080.46040000001</v>
      </c>
      <c r="H23" s="27">
        <f>RA!J27</f>
        <v>28.8337209623223</v>
      </c>
      <c r="I23" s="20">
        <f>VLOOKUP(B23,RMS!B:D,3,FALSE)</f>
        <v>236179.87678671099</v>
      </c>
      <c r="J23" s="21">
        <f>VLOOKUP(B23,RMS!B:E,4,FALSE)</f>
        <v>168080.465044212</v>
      </c>
      <c r="K23" s="22">
        <f t="shared" si="1"/>
        <v>4.2513289023190737E-2</v>
      </c>
      <c r="L23" s="22">
        <f t="shared" si="2"/>
        <v>-4.6442119928542525E-3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1060303.3751999999</v>
      </c>
      <c r="F24" s="25">
        <f>VLOOKUP(C24,RA!B28:I63,8,0)</f>
        <v>36813.508000000002</v>
      </c>
      <c r="G24" s="16">
        <f t="shared" si="0"/>
        <v>1023489.8671999999</v>
      </c>
      <c r="H24" s="27">
        <f>RA!J28</f>
        <v>3.4719787620270499</v>
      </c>
      <c r="I24" s="20">
        <f>VLOOKUP(B24,RMS!B:D,3,FALSE)</f>
        <v>1060303.37505664</v>
      </c>
      <c r="J24" s="21">
        <f>VLOOKUP(B24,RMS!B:E,4,FALSE)</f>
        <v>1023489.85243239</v>
      </c>
      <c r="K24" s="22">
        <f t="shared" si="1"/>
        <v>1.4335988089442253E-4</v>
      </c>
      <c r="L24" s="22">
        <f t="shared" si="2"/>
        <v>1.4767609885893762E-2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508630.35840000003</v>
      </c>
      <c r="F25" s="25">
        <f>VLOOKUP(C25,RA!B29:I64,8,0)</f>
        <v>86405.52</v>
      </c>
      <c r="G25" s="16">
        <f t="shared" si="0"/>
        <v>422224.83840000001</v>
      </c>
      <c r="H25" s="27">
        <f>RA!J29</f>
        <v>16.987880997077301</v>
      </c>
      <c r="I25" s="20">
        <f>VLOOKUP(B25,RMS!B:D,3,FALSE)</f>
        <v>508630.35896991199</v>
      </c>
      <c r="J25" s="21">
        <f>VLOOKUP(B25,RMS!B:E,4,FALSE)</f>
        <v>422224.81645266898</v>
      </c>
      <c r="K25" s="22">
        <f t="shared" si="1"/>
        <v>-5.6991196470335126E-4</v>
      </c>
      <c r="L25" s="22">
        <f t="shared" si="2"/>
        <v>2.1947331028059125E-2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684163.65040000004</v>
      </c>
      <c r="F26" s="25">
        <f>VLOOKUP(C26,RA!B30:I65,8,0)</f>
        <v>111586.89019999999</v>
      </c>
      <c r="G26" s="16">
        <f t="shared" si="0"/>
        <v>572576.76020000002</v>
      </c>
      <c r="H26" s="27">
        <f>RA!J30</f>
        <v>16.309970594719601</v>
      </c>
      <c r="I26" s="20">
        <f>VLOOKUP(B26,RMS!B:D,3,FALSE)</f>
        <v>684163.65255929204</v>
      </c>
      <c r="J26" s="21">
        <f>VLOOKUP(B26,RMS!B:E,4,FALSE)</f>
        <v>572576.74704378098</v>
      </c>
      <c r="K26" s="22">
        <f t="shared" si="1"/>
        <v>-2.1592919947579503E-3</v>
      </c>
      <c r="L26" s="22">
        <f t="shared" si="2"/>
        <v>1.3156219036318362E-2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747177.09759999998</v>
      </c>
      <c r="F27" s="25">
        <f>VLOOKUP(C27,RA!B31:I66,8,0)</f>
        <v>36810.870300000002</v>
      </c>
      <c r="G27" s="16">
        <f t="shared" si="0"/>
        <v>710366.22730000003</v>
      </c>
      <c r="H27" s="27">
        <f>RA!J31</f>
        <v>4.9266593446506599</v>
      </c>
      <c r="I27" s="20">
        <f>VLOOKUP(B27,RMS!B:D,3,FALSE)</f>
        <v>747177.08538761095</v>
      </c>
      <c r="J27" s="21">
        <f>VLOOKUP(B27,RMS!B:E,4,FALSE)</f>
        <v>710366.33050885005</v>
      </c>
      <c r="K27" s="22">
        <f t="shared" si="1"/>
        <v>1.2212389032356441E-2</v>
      </c>
      <c r="L27" s="22">
        <f t="shared" si="2"/>
        <v>-0.10320885002147406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119826.05740000001</v>
      </c>
      <c r="F28" s="25">
        <f>VLOOKUP(C28,RA!B32:I67,8,0)</f>
        <v>32843.377899999999</v>
      </c>
      <c r="G28" s="16">
        <f t="shared" si="0"/>
        <v>86982.679499999998</v>
      </c>
      <c r="H28" s="27">
        <f>RA!J32</f>
        <v>27.409211829746798</v>
      </c>
      <c r="I28" s="20">
        <f>VLOOKUP(B28,RMS!B:D,3,FALSE)</f>
        <v>119825.95830599</v>
      </c>
      <c r="J28" s="21">
        <f>VLOOKUP(B28,RMS!B:E,4,FALSE)</f>
        <v>86982.667113394593</v>
      </c>
      <c r="K28" s="22">
        <f t="shared" si="1"/>
        <v>9.9094010001863353E-2</v>
      </c>
      <c r="L28" s="22">
        <f t="shared" si="2"/>
        <v>1.2386605405481532E-2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3.8462000000000001</v>
      </c>
      <c r="F29" s="25">
        <f>VLOOKUP(C29,RA!B33:I68,8,0)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228907.14809999999</v>
      </c>
      <c r="F31" s="25">
        <f>VLOOKUP(C31,RA!B35:I70,8,0)</f>
        <v>22612.701000000001</v>
      </c>
      <c r="G31" s="16">
        <f t="shared" si="0"/>
        <v>206294.44709999999</v>
      </c>
      <c r="H31" s="27">
        <f>RA!J35</f>
        <v>9.8785473444985907</v>
      </c>
      <c r="I31" s="20">
        <f>VLOOKUP(B31,RMS!B:D,3,FALSE)</f>
        <v>228907.1477</v>
      </c>
      <c r="J31" s="21">
        <f>VLOOKUP(B31,RMS!B:E,4,FALSE)</f>
        <v>206294.4472</v>
      </c>
      <c r="K31" s="22">
        <f t="shared" si="1"/>
        <v>3.9999998989515007E-4</v>
      </c>
      <c r="L31" s="22">
        <f t="shared" si="2"/>
        <v>-1.0000000474974513E-4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181655.12820000001</v>
      </c>
      <c r="F35" s="25">
        <f>VLOOKUP(C35,RA!B8:I74,8,0)</f>
        <v>8842.8449000000001</v>
      </c>
      <c r="G35" s="16">
        <f t="shared" si="0"/>
        <v>172812.28330000001</v>
      </c>
      <c r="H35" s="27">
        <f>RA!J39</f>
        <v>4.8679302300038199</v>
      </c>
      <c r="I35" s="20">
        <f>VLOOKUP(B35,RMS!B:D,3,FALSE)</f>
        <v>181655.12820512801</v>
      </c>
      <c r="J35" s="21">
        <f>VLOOKUP(B35,RMS!B:E,4,FALSE)</f>
        <v>172812.28452991499</v>
      </c>
      <c r="K35" s="22">
        <f t="shared" si="1"/>
        <v>-5.1280076149851084E-6</v>
      </c>
      <c r="L35" s="22">
        <f t="shared" si="2"/>
        <v>-1.229914982104674E-3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540656.20109999995</v>
      </c>
      <c r="F36" s="25">
        <f>VLOOKUP(C36,RA!B8:I75,8,0)</f>
        <v>37791.501499999998</v>
      </c>
      <c r="G36" s="16">
        <f t="shared" si="0"/>
        <v>502864.69959999993</v>
      </c>
      <c r="H36" s="27">
        <f>RA!J40</f>
        <v>6.9899321274981698</v>
      </c>
      <c r="I36" s="20">
        <f>VLOOKUP(B36,RMS!B:D,3,FALSE)</f>
        <v>540656.19517521397</v>
      </c>
      <c r="J36" s="21">
        <f>VLOOKUP(B36,RMS!B:E,4,FALSE)</f>
        <v>502864.69799658097</v>
      </c>
      <c r="K36" s="22">
        <f t="shared" si="1"/>
        <v>5.9247859753668308E-3</v>
      </c>
      <c r="L36" s="22">
        <f t="shared" si="2"/>
        <v>1.6034189611673355E-3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22156.2444</v>
      </c>
      <c r="F39" s="25">
        <f>VLOOKUP(C39,RA!B8:I78,8,0)</f>
        <v>2968.8908000000001</v>
      </c>
      <c r="G39" s="16">
        <f t="shared" si="0"/>
        <v>19187.353599999999</v>
      </c>
      <c r="H39" s="27">
        <f>RA!J43</f>
        <v>13.3997926110618</v>
      </c>
      <c r="I39" s="20">
        <f>VLOOKUP(B39,RMS!B:D,3,FALSE)</f>
        <v>22156.244383934602</v>
      </c>
      <c r="J39" s="21">
        <f>VLOOKUP(B39,RMS!B:E,4,FALSE)</f>
        <v>19187.3531124726</v>
      </c>
      <c r="K39" s="22">
        <f t="shared" si="1"/>
        <v>1.6065398085629568E-5</v>
      </c>
      <c r="L39" s="22">
        <f t="shared" si="2"/>
        <v>4.8752739894553088E-4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14212899.7466</v>
      </c>
      <c r="E7" s="44">
        <v>17839260</v>
      </c>
      <c r="F7" s="45">
        <v>79.672025334010499</v>
      </c>
      <c r="G7" s="44">
        <v>12562501.931600001</v>
      </c>
      <c r="H7" s="45">
        <v>13.1374930247656</v>
      </c>
      <c r="I7" s="44">
        <v>1613329.0873</v>
      </c>
      <c r="J7" s="45">
        <v>11.351160678424799</v>
      </c>
      <c r="K7" s="44">
        <v>1669486.7035000001</v>
      </c>
      <c r="L7" s="45">
        <v>13.2894443526455</v>
      </c>
      <c r="M7" s="45">
        <v>-3.3637654065928002E-2</v>
      </c>
      <c r="N7" s="44">
        <v>172052144.08450001</v>
      </c>
      <c r="O7" s="44">
        <v>5988771349.3099003</v>
      </c>
      <c r="P7" s="44">
        <v>813603</v>
      </c>
      <c r="Q7" s="44">
        <v>791940</v>
      </c>
      <c r="R7" s="45">
        <v>2.73543450261384</v>
      </c>
      <c r="S7" s="44">
        <v>17.469084733709199</v>
      </c>
      <c r="T7" s="44">
        <v>16.9773193764679</v>
      </c>
      <c r="U7" s="46">
        <v>2.8150608044870902</v>
      </c>
    </row>
    <row r="8" spans="1:23" ht="12" thickBot="1">
      <c r="A8" s="70">
        <v>41619</v>
      </c>
      <c r="B8" s="60" t="s">
        <v>6</v>
      </c>
      <c r="C8" s="61"/>
      <c r="D8" s="47">
        <v>546830.69799999997</v>
      </c>
      <c r="E8" s="47">
        <v>592399</v>
      </c>
      <c r="F8" s="49">
        <v>92.307836103707103</v>
      </c>
      <c r="G8" s="47">
        <v>461611.4388</v>
      </c>
      <c r="H8" s="49">
        <v>18.461253781218002</v>
      </c>
      <c r="I8" s="47">
        <v>87597.271399999998</v>
      </c>
      <c r="J8" s="49">
        <v>16.0190844662492</v>
      </c>
      <c r="K8" s="47">
        <v>107972.2435</v>
      </c>
      <c r="L8" s="49">
        <v>23.390287680193399</v>
      </c>
      <c r="M8" s="49">
        <v>-0.188705647299067</v>
      </c>
      <c r="N8" s="47">
        <v>6477479.7100999998</v>
      </c>
      <c r="O8" s="47">
        <v>210732132.39879999</v>
      </c>
      <c r="P8" s="47">
        <v>22321</v>
      </c>
      <c r="Q8" s="47">
        <v>22572</v>
      </c>
      <c r="R8" s="49">
        <v>-1.1119971646287401</v>
      </c>
      <c r="S8" s="47">
        <v>24.498485641324301</v>
      </c>
      <c r="T8" s="47">
        <v>23.6711145844409</v>
      </c>
      <c r="U8" s="50">
        <v>3.3772334706590601</v>
      </c>
    </row>
    <row r="9" spans="1:23" ht="12" thickBot="1">
      <c r="A9" s="71"/>
      <c r="B9" s="60" t="s">
        <v>7</v>
      </c>
      <c r="C9" s="61"/>
      <c r="D9" s="47">
        <v>68616.960600000006</v>
      </c>
      <c r="E9" s="47">
        <v>88482</v>
      </c>
      <c r="F9" s="49">
        <v>77.549061504034697</v>
      </c>
      <c r="G9" s="47">
        <v>56582.683900000004</v>
      </c>
      <c r="H9" s="49">
        <v>21.268479807830399</v>
      </c>
      <c r="I9" s="47">
        <v>15774.290499999999</v>
      </c>
      <c r="J9" s="49">
        <v>22.988908809231098</v>
      </c>
      <c r="K9" s="47">
        <v>13836.537700000001</v>
      </c>
      <c r="L9" s="49">
        <v>24.453660990089599</v>
      </c>
      <c r="M9" s="49">
        <v>0.14004607525479401</v>
      </c>
      <c r="N9" s="47">
        <v>988486.84680000006</v>
      </c>
      <c r="O9" s="47">
        <v>38796906.148999996</v>
      </c>
      <c r="P9" s="47">
        <v>4635</v>
      </c>
      <c r="Q9" s="47">
        <v>4418</v>
      </c>
      <c r="R9" s="49">
        <v>4.9117247623358997</v>
      </c>
      <c r="S9" s="47">
        <v>14.8040907443366</v>
      </c>
      <c r="T9" s="47">
        <v>15.5313244454504</v>
      </c>
      <c r="U9" s="50">
        <v>-4.9123834328837104</v>
      </c>
    </row>
    <row r="10" spans="1:23" ht="12" thickBot="1">
      <c r="A10" s="71"/>
      <c r="B10" s="60" t="s">
        <v>8</v>
      </c>
      <c r="C10" s="61"/>
      <c r="D10" s="47">
        <v>90932.891000000003</v>
      </c>
      <c r="E10" s="47">
        <v>108262</v>
      </c>
      <c r="F10" s="49">
        <v>83.9933596275702</v>
      </c>
      <c r="G10" s="47">
        <v>75848.4378</v>
      </c>
      <c r="H10" s="49">
        <v>19.887625424501501</v>
      </c>
      <c r="I10" s="47">
        <v>24674.097900000001</v>
      </c>
      <c r="J10" s="49">
        <v>27.1344038759309</v>
      </c>
      <c r="K10" s="47">
        <v>23628.996999999999</v>
      </c>
      <c r="L10" s="49">
        <v>31.152911892932899</v>
      </c>
      <c r="M10" s="49">
        <v>4.4229592140538003E-2</v>
      </c>
      <c r="N10" s="47">
        <v>1323114.3337999999</v>
      </c>
      <c r="O10" s="47">
        <v>52669233.800999999</v>
      </c>
      <c r="P10" s="47">
        <v>73855</v>
      </c>
      <c r="Q10" s="47">
        <v>71921</v>
      </c>
      <c r="R10" s="49">
        <v>2.6890616092657198</v>
      </c>
      <c r="S10" s="47">
        <v>1.2312354072168401</v>
      </c>
      <c r="T10" s="47">
        <v>1.3263397853200001</v>
      </c>
      <c r="U10" s="50">
        <v>-7.7243049985168497</v>
      </c>
    </row>
    <row r="11" spans="1:23" ht="12" thickBot="1">
      <c r="A11" s="71"/>
      <c r="B11" s="60" t="s">
        <v>9</v>
      </c>
      <c r="C11" s="61"/>
      <c r="D11" s="47">
        <v>68926.594100000002</v>
      </c>
      <c r="E11" s="47">
        <v>81219</v>
      </c>
      <c r="F11" s="49">
        <v>84.865110503699896</v>
      </c>
      <c r="G11" s="47">
        <v>73873.558999999994</v>
      </c>
      <c r="H11" s="49">
        <v>-6.6965298098065196</v>
      </c>
      <c r="I11" s="47">
        <v>13887.362999999999</v>
      </c>
      <c r="J11" s="49">
        <v>20.148047616935699</v>
      </c>
      <c r="K11" s="47">
        <v>15789.2523</v>
      </c>
      <c r="L11" s="49">
        <v>21.3733472621781</v>
      </c>
      <c r="M11" s="49">
        <v>-0.120454677895039</v>
      </c>
      <c r="N11" s="47">
        <v>739244.00069999998</v>
      </c>
      <c r="O11" s="47">
        <v>19308809.941199999</v>
      </c>
      <c r="P11" s="47">
        <v>3096</v>
      </c>
      <c r="Q11" s="47">
        <v>2858</v>
      </c>
      <c r="R11" s="49">
        <v>8.3275017494751609</v>
      </c>
      <c r="S11" s="47">
        <v>22.263111789405698</v>
      </c>
      <c r="T11" s="47">
        <v>22.625819069279199</v>
      </c>
      <c r="U11" s="50">
        <v>-1.62918500928576</v>
      </c>
    </row>
    <row r="12" spans="1:23" ht="12" thickBot="1">
      <c r="A12" s="71"/>
      <c r="B12" s="60" t="s">
        <v>10</v>
      </c>
      <c r="C12" s="61"/>
      <c r="D12" s="47">
        <v>252305.18530000001</v>
      </c>
      <c r="E12" s="47">
        <v>279112</v>
      </c>
      <c r="F12" s="49">
        <v>90.395678186534397</v>
      </c>
      <c r="G12" s="47">
        <v>235355.54699999999</v>
      </c>
      <c r="H12" s="49">
        <v>7.2017160912718898</v>
      </c>
      <c r="I12" s="47">
        <v>-4790.1589999999997</v>
      </c>
      <c r="J12" s="49">
        <v>-1.8985574927064299</v>
      </c>
      <c r="K12" s="47">
        <v>29051.302199999998</v>
      </c>
      <c r="L12" s="49">
        <v>12.343580837718701</v>
      </c>
      <c r="M12" s="49">
        <v>-1.16488620603038</v>
      </c>
      <c r="N12" s="47">
        <v>2769324.7146000001</v>
      </c>
      <c r="O12" s="47">
        <v>74760156.369200006</v>
      </c>
      <c r="P12" s="47">
        <v>1882</v>
      </c>
      <c r="Q12" s="47">
        <v>1673</v>
      </c>
      <c r="R12" s="49">
        <v>12.49252839211</v>
      </c>
      <c r="S12" s="47">
        <v>134.062266365569</v>
      </c>
      <c r="T12" s="47">
        <v>126.870338673042</v>
      </c>
      <c r="U12" s="50">
        <v>5.3646174180844799</v>
      </c>
    </row>
    <row r="13" spans="1:23" ht="12" thickBot="1">
      <c r="A13" s="71"/>
      <c r="B13" s="60" t="s">
        <v>11</v>
      </c>
      <c r="C13" s="61"/>
      <c r="D13" s="47">
        <v>372615.26980000001</v>
      </c>
      <c r="E13" s="47">
        <v>467790</v>
      </c>
      <c r="F13" s="49">
        <v>79.6543897475363</v>
      </c>
      <c r="G13" s="47">
        <v>384474.34299999999</v>
      </c>
      <c r="H13" s="49">
        <v>-3.0844901398270999</v>
      </c>
      <c r="I13" s="47">
        <v>77335.963600000003</v>
      </c>
      <c r="J13" s="49">
        <v>20.7549099213003</v>
      </c>
      <c r="K13" s="47">
        <v>79180.186799999996</v>
      </c>
      <c r="L13" s="49">
        <v>20.594400703612099</v>
      </c>
      <c r="M13" s="49">
        <v>-2.3291473214862E-2</v>
      </c>
      <c r="N13" s="47">
        <v>4438015.9107999997</v>
      </c>
      <c r="O13" s="47">
        <v>114117379.3171</v>
      </c>
      <c r="P13" s="47">
        <v>9733</v>
      </c>
      <c r="Q13" s="47">
        <v>9778</v>
      </c>
      <c r="R13" s="49">
        <v>-0.46021681325424402</v>
      </c>
      <c r="S13" s="47">
        <v>38.2837018185554</v>
      </c>
      <c r="T13" s="47">
        <v>38.433920055225997</v>
      </c>
      <c r="U13" s="50">
        <v>-0.392381691254792</v>
      </c>
    </row>
    <row r="14" spans="1:23" ht="12" thickBot="1">
      <c r="A14" s="71"/>
      <c r="B14" s="60" t="s">
        <v>12</v>
      </c>
      <c r="C14" s="61"/>
      <c r="D14" s="47">
        <v>196278.4792</v>
      </c>
      <c r="E14" s="47">
        <v>200601</v>
      </c>
      <c r="F14" s="49">
        <v>97.845214729737194</v>
      </c>
      <c r="G14" s="47">
        <v>177010.033</v>
      </c>
      <c r="H14" s="49">
        <v>10.8855107664999</v>
      </c>
      <c r="I14" s="47">
        <v>35585.175900000002</v>
      </c>
      <c r="J14" s="49">
        <v>18.129942745144302</v>
      </c>
      <c r="K14" s="47">
        <v>37278.625599999999</v>
      </c>
      <c r="L14" s="49">
        <v>21.060176628519098</v>
      </c>
      <c r="M14" s="49">
        <v>-4.5426827645705999E-2</v>
      </c>
      <c r="N14" s="47">
        <v>2187154.1211000001</v>
      </c>
      <c r="O14" s="47">
        <v>58876841.766199999</v>
      </c>
      <c r="P14" s="47">
        <v>2980</v>
      </c>
      <c r="Q14" s="47">
        <v>3079</v>
      </c>
      <c r="R14" s="49">
        <v>-3.2153296524845798</v>
      </c>
      <c r="S14" s="47">
        <v>65.865261476510099</v>
      </c>
      <c r="T14" s="47">
        <v>64.002691458265701</v>
      </c>
      <c r="U14" s="50">
        <v>2.8278488181644201</v>
      </c>
    </row>
    <row r="15" spans="1:23" ht="12" thickBot="1">
      <c r="A15" s="71"/>
      <c r="B15" s="60" t="s">
        <v>13</v>
      </c>
      <c r="C15" s="61"/>
      <c r="D15" s="47">
        <v>112209.5812</v>
      </c>
      <c r="E15" s="47">
        <v>126548</v>
      </c>
      <c r="F15" s="49">
        <v>88.669580870499701</v>
      </c>
      <c r="G15" s="47">
        <v>98610.888999999996</v>
      </c>
      <c r="H15" s="49">
        <v>13.7902541371471</v>
      </c>
      <c r="I15" s="47">
        <v>22326.0239</v>
      </c>
      <c r="J15" s="49">
        <v>19.896717964044999</v>
      </c>
      <c r="K15" s="47">
        <v>23845.802</v>
      </c>
      <c r="L15" s="49">
        <v>24.1817128329509</v>
      </c>
      <c r="M15" s="49">
        <v>-6.3733570378550999E-2</v>
      </c>
      <c r="N15" s="47">
        <v>1360827.5167</v>
      </c>
      <c r="O15" s="47">
        <v>37351770.979000002</v>
      </c>
      <c r="P15" s="47">
        <v>3471</v>
      </c>
      <c r="Q15" s="47">
        <v>3689</v>
      </c>
      <c r="R15" s="49">
        <v>-5.9094605584169102</v>
      </c>
      <c r="S15" s="47">
        <v>32.327738749639899</v>
      </c>
      <c r="T15" s="47">
        <v>32.363881566820297</v>
      </c>
      <c r="U15" s="50">
        <v>-0.111801253593138</v>
      </c>
    </row>
    <row r="16" spans="1:23" ht="12" thickBot="1">
      <c r="A16" s="71"/>
      <c r="B16" s="60" t="s">
        <v>14</v>
      </c>
      <c r="C16" s="61"/>
      <c r="D16" s="47">
        <v>492727.09379999997</v>
      </c>
      <c r="E16" s="47">
        <v>494971</v>
      </c>
      <c r="F16" s="49">
        <v>99.546659056793203</v>
      </c>
      <c r="G16" s="47">
        <v>352491.67619999999</v>
      </c>
      <c r="H16" s="49">
        <v>39.7840366364941</v>
      </c>
      <c r="I16" s="47">
        <v>34195.895600000003</v>
      </c>
      <c r="J16" s="49">
        <v>6.9401289334984799</v>
      </c>
      <c r="K16" s="47">
        <v>30084.0978</v>
      </c>
      <c r="L16" s="49">
        <v>8.5346973648622004</v>
      </c>
      <c r="M16" s="49">
        <v>0.13667678609926601</v>
      </c>
      <c r="N16" s="47">
        <v>6412066.4052999998</v>
      </c>
      <c r="O16" s="47">
        <v>292357278.5589</v>
      </c>
      <c r="P16" s="47">
        <v>29704</v>
      </c>
      <c r="Q16" s="47">
        <v>29005</v>
      </c>
      <c r="R16" s="49">
        <v>2.4099293225305898</v>
      </c>
      <c r="S16" s="47">
        <v>16.587903777269101</v>
      </c>
      <c r="T16" s="47">
        <v>15.2699092328909</v>
      </c>
      <c r="U16" s="50">
        <v>7.9455159740211698</v>
      </c>
    </row>
    <row r="17" spans="1:21" ht="12" thickBot="1">
      <c r="A17" s="71"/>
      <c r="B17" s="60" t="s">
        <v>15</v>
      </c>
      <c r="C17" s="61"/>
      <c r="D17" s="47">
        <v>479633.64380000002</v>
      </c>
      <c r="E17" s="47">
        <v>511375</v>
      </c>
      <c r="F17" s="49">
        <v>93.792939388902496</v>
      </c>
      <c r="G17" s="47">
        <v>419265.3285</v>
      </c>
      <c r="H17" s="49">
        <v>14.3985946837004</v>
      </c>
      <c r="I17" s="47">
        <v>49989.406600000002</v>
      </c>
      <c r="J17" s="49">
        <v>10.422414533715401</v>
      </c>
      <c r="K17" s="47">
        <v>61119.223400000003</v>
      </c>
      <c r="L17" s="49">
        <v>14.577695613101501</v>
      </c>
      <c r="M17" s="49">
        <v>-0.18210010174965699</v>
      </c>
      <c r="N17" s="47">
        <v>5012298.5773999998</v>
      </c>
      <c r="O17" s="47">
        <v>270295305.6487</v>
      </c>
      <c r="P17" s="47">
        <v>9397</v>
      </c>
      <c r="Q17" s="47">
        <v>9313</v>
      </c>
      <c r="R17" s="49">
        <v>0.90196499516803597</v>
      </c>
      <c r="S17" s="47">
        <v>51.041145450675799</v>
      </c>
      <c r="T17" s="47">
        <v>46.00030180393</v>
      </c>
      <c r="U17" s="50">
        <v>9.8760394231689901</v>
      </c>
    </row>
    <row r="18" spans="1:21" ht="12" thickBot="1">
      <c r="A18" s="71"/>
      <c r="B18" s="60" t="s">
        <v>16</v>
      </c>
      <c r="C18" s="61"/>
      <c r="D18" s="47">
        <v>1272669.7278</v>
      </c>
      <c r="E18" s="47">
        <v>1494620</v>
      </c>
      <c r="F18" s="49">
        <v>85.150053378116198</v>
      </c>
      <c r="G18" s="47">
        <v>1082644.0237</v>
      </c>
      <c r="H18" s="49">
        <v>17.5520023147198</v>
      </c>
      <c r="I18" s="47">
        <v>202430.66039999999</v>
      </c>
      <c r="J18" s="49">
        <v>15.905985345462099</v>
      </c>
      <c r="K18" s="47">
        <v>194991.24179999999</v>
      </c>
      <c r="L18" s="49">
        <v>18.010651472827199</v>
      </c>
      <c r="M18" s="49">
        <v>3.8152578194412E-2</v>
      </c>
      <c r="N18" s="47">
        <v>16286905.066500001</v>
      </c>
      <c r="O18" s="47">
        <v>680152478.89119995</v>
      </c>
      <c r="P18" s="47">
        <v>68333</v>
      </c>
      <c r="Q18" s="47">
        <v>66395</v>
      </c>
      <c r="R18" s="49">
        <v>2.9188944950673901</v>
      </c>
      <c r="S18" s="47">
        <v>18.624525892321401</v>
      </c>
      <c r="T18" s="47">
        <v>18.342308220498499</v>
      </c>
      <c r="U18" s="50">
        <v>1.5153012401741099</v>
      </c>
    </row>
    <row r="19" spans="1:21" ht="12" thickBot="1">
      <c r="A19" s="71"/>
      <c r="B19" s="60" t="s">
        <v>17</v>
      </c>
      <c r="C19" s="61"/>
      <c r="D19" s="47">
        <v>891718.92020000005</v>
      </c>
      <c r="E19" s="47">
        <v>646352</v>
      </c>
      <c r="F19" s="49">
        <v>137.961810313885</v>
      </c>
      <c r="G19" s="47">
        <v>969185.58010000002</v>
      </c>
      <c r="H19" s="49">
        <v>-7.9929645560767497</v>
      </c>
      <c r="I19" s="47">
        <v>53364.162600000003</v>
      </c>
      <c r="J19" s="49">
        <v>5.9844151998065902</v>
      </c>
      <c r="K19" s="47">
        <v>60314.603900000002</v>
      </c>
      <c r="L19" s="49">
        <v>6.22322547285287</v>
      </c>
      <c r="M19" s="49">
        <v>-0.115236457683178</v>
      </c>
      <c r="N19" s="47">
        <v>7810419.5311000003</v>
      </c>
      <c r="O19" s="47">
        <v>238980295.11700001</v>
      </c>
      <c r="P19" s="47">
        <v>14610</v>
      </c>
      <c r="Q19" s="47">
        <v>12929</v>
      </c>
      <c r="R19" s="49">
        <v>13.0017789465543</v>
      </c>
      <c r="S19" s="47">
        <v>61.034833689253901</v>
      </c>
      <c r="T19" s="47">
        <v>45.832199899450799</v>
      </c>
      <c r="U19" s="50">
        <v>24.908126836560399</v>
      </c>
    </row>
    <row r="20" spans="1:21" ht="12" thickBot="1">
      <c r="A20" s="71"/>
      <c r="B20" s="60" t="s">
        <v>18</v>
      </c>
      <c r="C20" s="61"/>
      <c r="D20" s="47">
        <v>876906.35589999997</v>
      </c>
      <c r="E20" s="47">
        <v>1043021</v>
      </c>
      <c r="F20" s="49">
        <v>84.073700903433405</v>
      </c>
      <c r="G20" s="47">
        <v>679562.74899999995</v>
      </c>
      <c r="H20" s="49">
        <v>29.039791717600501</v>
      </c>
      <c r="I20" s="47">
        <v>65404.844499999999</v>
      </c>
      <c r="J20" s="49">
        <v>7.4585893989641203</v>
      </c>
      <c r="K20" s="47">
        <v>52409.001700000001</v>
      </c>
      <c r="L20" s="49">
        <v>7.7121651793188599</v>
      </c>
      <c r="M20" s="49">
        <v>0.247969668920444</v>
      </c>
      <c r="N20" s="47">
        <v>11545130.4471</v>
      </c>
      <c r="O20" s="47">
        <v>365415047.35049999</v>
      </c>
      <c r="P20" s="47">
        <v>34845</v>
      </c>
      <c r="Q20" s="47">
        <v>34966</v>
      </c>
      <c r="R20" s="49">
        <v>-0.34605044900760701</v>
      </c>
      <c r="S20" s="47">
        <v>25.165916369636999</v>
      </c>
      <c r="T20" s="47">
        <v>27.319856695075199</v>
      </c>
      <c r="U20" s="50">
        <v>-8.5589584492024002</v>
      </c>
    </row>
    <row r="21" spans="1:21" ht="12" thickBot="1">
      <c r="A21" s="71"/>
      <c r="B21" s="60" t="s">
        <v>19</v>
      </c>
      <c r="C21" s="61"/>
      <c r="D21" s="47">
        <v>314234.48009999999</v>
      </c>
      <c r="E21" s="47">
        <v>394441</v>
      </c>
      <c r="F21" s="49">
        <v>79.665775134937803</v>
      </c>
      <c r="G21" s="47">
        <v>281728.5331</v>
      </c>
      <c r="H21" s="49">
        <v>11.5380386368114</v>
      </c>
      <c r="I21" s="47">
        <v>38669.244400000003</v>
      </c>
      <c r="J21" s="49">
        <v>12.305856565356599</v>
      </c>
      <c r="K21" s="47">
        <v>34222.156799999997</v>
      </c>
      <c r="L21" s="49">
        <v>12.147210090308</v>
      </c>
      <c r="M21" s="49">
        <v>0.129947613354398</v>
      </c>
      <c r="N21" s="47">
        <v>3763475.7562000002</v>
      </c>
      <c r="O21" s="47">
        <v>135671216.15329999</v>
      </c>
      <c r="P21" s="47">
        <v>30100</v>
      </c>
      <c r="Q21" s="47">
        <v>28176</v>
      </c>
      <c r="R21" s="49">
        <v>6.8285065303804702</v>
      </c>
      <c r="S21" s="47">
        <v>10.4396837242525</v>
      </c>
      <c r="T21" s="47">
        <v>10.767126132169199</v>
      </c>
      <c r="U21" s="50">
        <v>-3.1365165513208799</v>
      </c>
    </row>
    <row r="22" spans="1:21" ht="12" thickBot="1">
      <c r="A22" s="71"/>
      <c r="B22" s="60" t="s">
        <v>20</v>
      </c>
      <c r="C22" s="61"/>
      <c r="D22" s="47">
        <v>809127.79960000003</v>
      </c>
      <c r="E22" s="47">
        <v>1019325</v>
      </c>
      <c r="F22" s="49">
        <v>79.378784941014899</v>
      </c>
      <c r="G22" s="47">
        <v>558880.46149999998</v>
      </c>
      <c r="H22" s="49">
        <v>44.776540841730601</v>
      </c>
      <c r="I22" s="47">
        <v>118327.3413</v>
      </c>
      <c r="J22" s="49">
        <v>14.6240607921884</v>
      </c>
      <c r="K22" s="47">
        <v>85309.130300000004</v>
      </c>
      <c r="L22" s="49">
        <v>15.264289266981301</v>
      </c>
      <c r="M22" s="49">
        <v>0.38704193658858599</v>
      </c>
      <c r="N22" s="47">
        <v>10270586.2158</v>
      </c>
      <c r="O22" s="47">
        <v>386321114.0905</v>
      </c>
      <c r="P22" s="47">
        <v>50222</v>
      </c>
      <c r="Q22" s="47">
        <v>49839</v>
      </c>
      <c r="R22" s="49">
        <v>0.76847448785089001</v>
      </c>
      <c r="S22" s="47">
        <v>16.111023049659501</v>
      </c>
      <c r="T22" s="47">
        <v>15.9843928389414</v>
      </c>
      <c r="U22" s="50">
        <v>0.78598491435214601</v>
      </c>
    </row>
    <row r="23" spans="1:21" ht="12" thickBot="1">
      <c r="A23" s="71"/>
      <c r="B23" s="60" t="s">
        <v>21</v>
      </c>
      <c r="C23" s="61"/>
      <c r="D23" s="47">
        <v>2083385.9102</v>
      </c>
      <c r="E23" s="47">
        <v>2451414</v>
      </c>
      <c r="F23" s="49">
        <v>84.987109896573998</v>
      </c>
      <c r="G23" s="47">
        <v>1686196.0612000001</v>
      </c>
      <c r="H23" s="49">
        <v>23.5553775826837</v>
      </c>
      <c r="I23" s="47">
        <v>169299.80489999999</v>
      </c>
      <c r="J23" s="49">
        <v>8.1261855555002604</v>
      </c>
      <c r="K23" s="47">
        <v>184726.4154</v>
      </c>
      <c r="L23" s="49">
        <v>10.9552156863975</v>
      </c>
      <c r="M23" s="49">
        <v>-8.3510582212054998E-2</v>
      </c>
      <c r="N23" s="47">
        <v>25885001.2311</v>
      </c>
      <c r="O23" s="47">
        <v>871935526.23430002</v>
      </c>
      <c r="P23" s="47">
        <v>74907</v>
      </c>
      <c r="Q23" s="47">
        <v>71247</v>
      </c>
      <c r="R23" s="49">
        <v>5.1370584024590604</v>
      </c>
      <c r="S23" s="47">
        <v>27.812966881599898</v>
      </c>
      <c r="T23" s="47">
        <v>28.437383437899101</v>
      </c>
      <c r="U23" s="50">
        <v>-2.2450555489367301</v>
      </c>
    </row>
    <row r="24" spans="1:21" ht="12" thickBot="1">
      <c r="A24" s="71"/>
      <c r="B24" s="60" t="s">
        <v>22</v>
      </c>
      <c r="C24" s="61"/>
      <c r="D24" s="47">
        <v>239289.8247</v>
      </c>
      <c r="E24" s="47">
        <v>309314</v>
      </c>
      <c r="F24" s="49">
        <v>77.361459455440098</v>
      </c>
      <c r="G24" s="47">
        <v>243318.976</v>
      </c>
      <c r="H24" s="49">
        <v>-1.6559133061615401</v>
      </c>
      <c r="I24" s="47">
        <v>40021.262000000002</v>
      </c>
      <c r="J24" s="49">
        <v>16.725016222555698</v>
      </c>
      <c r="K24" s="47">
        <v>38144.952499999999</v>
      </c>
      <c r="L24" s="49">
        <v>15.6769328587015</v>
      </c>
      <c r="M24" s="49">
        <v>4.9188932664157997E-2</v>
      </c>
      <c r="N24" s="47">
        <v>3000780.8958999999</v>
      </c>
      <c r="O24" s="47">
        <v>105467739.2</v>
      </c>
      <c r="P24" s="47">
        <v>27644</v>
      </c>
      <c r="Q24" s="47">
        <v>27131</v>
      </c>
      <c r="R24" s="49">
        <v>1.8908259924072199</v>
      </c>
      <c r="S24" s="47">
        <v>8.6561215706844195</v>
      </c>
      <c r="T24" s="47">
        <v>8.86050946887325</v>
      </c>
      <c r="U24" s="50">
        <v>-2.36119486677529</v>
      </c>
    </row>
    <row r="25" spans="1:21" ht="12" thickBot="1">
      <c r="A25" s="71"/>
      <c r="B25" s="60" t="s">
        <v>23</v>
      </c>
      <c r="C25" s="61"/>
      <c r="D25" s="47">
        <v>270658.0097</v>
      </c>
      <c r="E25" s="47">
        <v>209970</v>
      </c>
      <c r="F25" s="49">
        <v>128.90318126399001</v>
      </c>
      <c r="G25" s="47">
        <v>227459.95250000001</v>
      </c>
      <c r="H25" s="49">
        <v>18.991500141107299</v>
      </c>
      <c r="I25" s="47">
        <v>25674.115099999999</v>
      </c>
      <c r="J25" s="49">
        <v>9.4858138979361595</v>
      </c>
      <c r="K25" s="47">
        <v>28282.045399999999</v>
      </c>
      <c r="L25" s="49">
        <v>12.433857076445101</v>
      </c>
      <c r="M25" s="49">
        <v>-9.2211516639457994E-2</v>
      </c>
      <c r="N25" s="47">
        <v>3736542.4541000002</v>
      </c>
      <c r="O25" s="47">
        <v>91068137.616099998</v>
      </c>
      <c r="P25" s="47">
        <v>17120</v>
      </c>
      <c r="Q25" s="47">
        <v>17092</v>
      </c>
      <c r="R25" s="49">
        <v>0.16381933068101401</v>
      </c>
      <c r="S25" s="47">
        <v>15.8094631834112</v>
      </c>
      <c r="T25" s="47">
        <v>17.1709762930026</v>
      </c>
      <c r="U25" s="50">
        <v>-8.6120135376891795</v>
      </c>
    </row>
    <row r="26" spans="1:21" ht="12" thickBot="1">
      <c r="A26" s="71"/>
      <c r="B26" s="60" t="s">
        <v>24</v>
      </c>
      <c r="C26" s="61"/>
      <c r="D26" s="47">
        <v>444173.2953</v>
      </c>
      <c r="E26" s="47">
        <v>505746</v>
      </c>
      <c r="F26" s="49">
        <v>87.825369909005701</v>
      </c>
      <c r="G26" s="47">
        <v>426958.82929999998</v>
      </c>
      <c r="H26" s="49">
        <v>4.0318796142998501</v>
      </c>
      <c r="I26" s="47">
        <v>98786.010299999994</v>
      </c>
      <c r="J26" s="49">
        <v>22.2404208774593</v>
      </c>
      <c r="K26" s="47">
        <v>86908.975699999995</v>
      </c>
      <c r="L26" s="49">
        <v>20.355352726277498</v>
      </c>
      <c r="M26" s="49">
        <v>0.13666062111925201</v>
      </c>
      <c r="N26" s="47">
        <v>5589669.4645999996</v>
      </c>
      <c r="O26" s="47">
        <v>189189783.72209999</v>
      </c>
      <c r="P26" s="47">
        <v>40253</v>
      </c>
      <c r="Q26" s="47">
        <v>39852</v>
      </c>
      <c r="R26" s="49">
        <v>1.00622302519322</v>
      </c>
      <c r="S26" s="47">
        <v>11.034538923806901</v>
      </c>
      <c r="T26" s="47">
        <v>11.264056320887301</v>
      </c>
      <c r="U26" s="50">
        <v>-2.0799908239498701</v>
      </c>
    </row>
    <row r="27" spans="1:21" ht="12" thickBot="1">
      <c r="A27" s="71"/>
      <c r="B27" s="60" t="s">
        <v>25</v>
      </c>
      <c r="C27" s="61"/>
      <c r="D27" s="47">
        <v>236179.91930000001</v>
      </c>
      <c r="E27" s="47">
        <v>282924</v>
      </c>
      <c r="F27" s="49">
        <v>83.478220052028107</v>
      </c>
      <c r="G27" s="47">
        <v>217891.704</v>
      </c>
      <c r="H27" s="49">
        <v>8.3932591118751194</v>
      </c>
      <c r="I27" s="47">
        <v>68099.458899999998</v>
      </c>
      <c r="J27" s="49">
        <v>28.8337209623223</v>
      </c>
      <c r="K27" s="47">
        <v>65123.900699999998</v>
      </c>
      <c r="L27" s="49">
        <v>29.888196523535399</v>
      </c>
      <c r="M27" s="49">
        <v>4.5690724419398997E-2</v>
      </c>
      <c r="N27" s="47">
        <v>2782709.6562999999</v>
      </c>
      <c r="O27" s="47">
        <v>89070986.265799999</v>
      </c>
      <c r="P27" s="47">
        <v>34854</v>
      </c>
      <c r="Q27" s="47">
        <v>33977</v>
      </c>
      <c r="R27" s="49">
        <v>2.5811578420696302</v>
      </c>
      <c r="S27" s="47">
        <v>6.7762643971997498</v>
      </c>
      <c r="T27" s="47">
        <v>6.7156759396062</v>
      </c>
      <c r="U27" s="50">
        <v>0.89412770875030101</v>
      </c>
    </row>
    <row r="28" spans="1:21" ht="12" thickBot="1">
      <c r="A28" s="71"/>
      <c r="B28" s="60" t="s">
        <v>26</v>
      </c>
      <c r="C28" s="61"/>
      <c r="D28" s="47">
        <v>1060303.3751999999</v>
      </c>
      <c r="E28" s="47">
        <v>1098369</v>
      </c>
      <c r="F28" s="49">
        <v>96.534350040833303</v>
      </c>
      <c r="G28" s="47">
        <v>1050167.7693</v>
      </c>
      <c r="H28" s="49">
        <v>0.96514158940110795</v>
      </c>
      <c r="I28" s="47">
        <v>36813.508000000002</v>
      </c>
      <c r="J28" s="49">
        <v>3.4719787620270499</v>
      </c>
      <c r="K28" s="47">
        <v>59328.086499999998</v>
      </c>
      <c r="L28" s="49">
        <v>5.64939129102636</v>
      </c>
      <c r="M28" s="49">
        <v>-0.37949274666055499</v>
      </c>
      <c r="N28" s="47">
        <v>12588210.608999999</v>
      </c>
      <c r="O28" s="47">
        <v>316099733.7058</v>
      </c>
      <c r="P28" s="47">
        <v>46318</v>
      </c>
      <c r="Q28" s="47">
        <v>45141</v>
      </c>
      <c r="R28" s="49">
        <v>2.6073857468820001</v>
      </c>
      <c r="S28" s="47">
        <v>22.891821218532801</v>
      </c>
      <c r="T28" s="47">
        <v>23.071114250902699</v>
      </c>
      <c r="U28" s="50">
        <v>-0.78321873414257204</v>
      </c>
    </row>
    <row r="29" spans="1:21" ht="12" thickBot="1">
      <c r="A29" s="71"/>
      <c r="B29" s="60" t="s">
        <v>27</v>
      </c>
      <c r="C29" s="61"/>
      <c r="D29" s="47">
        <v>508630.35840000003</v>
      </c>
      <c r="E29" s="47">
        <v>660998</v>
      </c>
      <c r="F29" s="49">
        <v>76.948849830105402</v>
      </c>
      <c r="G29" s="47">
        <v>520294.37809999997</v>
      </c>
      <c r="H29" s="49">
        <v>-2.2418115956959501</v>
      </c>
      <c r="I29" s="47">
        <v>86405.52</v>
      </c>
      <c r="J29" s="49">
        <v>16.987880997077301</v>
      </c>
      <c r="K29" s="47">
        <v>90649.125599999999</v>
      </c>
      <c r="L29" s="49">
        <v>17.422660981083599</v>
      </c>
      <c r="M29" s="49">
        <v>-4.6813530432995E-2</v>
      </c>
      <c r="N29" s="47">
        <v>5848082.4112999998</v>
      </c>
      <c r="O29" s="47">
        <v>215682974.0826</v>
      </c>
      <c r="P29" s="47">
        <v>86703</v>
      </c>
      <c r="Q29" s="47">
        <v>86339</v>
      </c>
      <c r="R29" s="49">
        <v>0.42159394943188699</v>
      </c>
      <c r="S29" s="47">
        <v>5.8663524722328004</v>
      </c>
      <c r="T29" s="47">
        <v>5.8819597690499101</v>
      </c>
      <c r="U29" s="50">
        <v>-0.26604771689030399</v>
      </c>
    </row>
    <row r="30" spans="1:21" ht="12" thickBot="1">
      <c r="A30" s="71"/>
      <c r="B30" s="60" t="s">
        <v>28</v>
      </c>
      <c r="C30" s="61"/>
      <c r="D30" s="47">
        <v>684163.65040000004</v>
      </c>
      <c r="E30" s="47">
        <v>1040362</v>
      </c>
      <c r="F30" s="49">
        <v>65.762076123503206</v>
      </c>
      <c r="G30" s="47">
        <v>624281.32999999996</v>
      </c>
      <c r="H30" s="49">
        <v>9.5922010674257994</v>
      </c>
      <c r="I30" s="47">
        <v>111586.89019999999</v>
      </c>
      <c r="J30" s="49">
        <v>16.309970594719601</v>
      </c>
      <c r="K30" s="47">
        <v>122279.8318</v>
      </c>
      <c r="L30" s="49">
        <v>19.587295971193001</v>
      </c>
      <c r="M30" s="49">
        <v>-8.7446486003425999E-2</v>
      </c>
      <c r="N30" s="47">
        <v>8659044.4351000004</v>
      </c>
      <c r="O30" s="47">
        <v>385318129.8179</v>
      </c>
      <c r="P30" s="47">
        <v>55399</v>
      </c>
      <c r="Q30" s="47">
        <v>53705</v>
      </c>
      <c r="R30" s="49">
        <v>3.1542686900660999</v>
      </c>
      <c r="S30" s="47">
        <v>12.349747295077499</v>
      </c>
      <c r="T30" s="47">
        <v>12.1754825081464</v>
      </c>
      <c r="U30" s="50">
        <v>1.4110797797508901</v>
      </c>
    </row>
    <row r="31" spans="1:21" ht="12" thickBot="1">
      <c r="A31" s="71"/>
      <c r="B31" s="60" t="s">
        <v>29</v>
      </c>
      <c r="C31" s="61"/>
      <c r="D31" s="47">
        <v>747177.09759999998</v>
      </c>
      <c r="E31" s="47">
        <v>867942</v>
      </c>
      <c r="F31" s="49">
        <v>86.0860630779476</v>
      </c>
      <c r="G31" s="47">
        <v>603257.14300000004</v>
      </c>
      <c r="H31" s="49">
        <v>23.857148857663798</v>
      </c>
      <c r="I31" s="47">
        <v>36810.870300000002</v>
      </c>
      <c r="J31" s="49">
        <v>4.9266593446506599</v>
      </c>
      <c r="K31" s="47">
        <v>28495.704300000001</v>
      </c>
      <c r="L31" s="49">
        <v>4.72364142400217</v>
      </c>
      <c r="M31" s="49">
        <v>0.29180419309727301</v>
      </c>
      <c r="N31" s="47">
        <v>10077537.7028</v>
      </c>
      <c r="O31" s="47">
        <v>332672358.99070001</v>
      </c>
      <c r="P31" s="47">
        <v>28509</v>
      </c>
      <c r="Q31" s="47">
        <v>25801</v>
      </c>
      <c r="R31" s="49">
        <v>10.495717220262801</v>
      </c>
      <c r="S31" s="47">
        <v>26.2084639096426</v>
      </c>
      <c r="T31" s="47">
        <v>26.090762567342399</v>
      </c>
      <c r="U31" s="50">
        <v>0.44909668382705398</v>
      </c>
    </row>
    <row r="32" spans="1:21" ht="12" thickBot="1">
      <c r="A32" s="71"/>
      <c r="B32" s="60" t="s">
        <v>30</v>
      </c>
      <c r="C32" s="61"/>
      <c r="D32" s="47">
        <v>119826.05740000001</v>
      </c>
      <c r="E32" s="47">
        <v>138666</v>
      </c>
      <c r="F32" s="49">
        <v>86.413437612680795</v>
      </c>
      <c r="G32" s="47">
        <v>103351.7647</v>
      </c>
      <c r="H32" s="49">
        <v>15.9400207125829</v>
      </c>
      <c r="I32" s="47">
        <v>32843.377899999999</v>
      </c>
      <c r="J32" s="49">
        <v>27.409211829746798</v>
      </c>
      <c r="K32" s="47">
        <v>31470.129700000001</v>
      </c>
      <c r="L32" s="49">
        <v>30.449533001539599</v>
      </c>
      <c r="M32" s="49">
        <v>4.3636559909061998E-2</v>
      </c>
      <c r="N32" s="47">
        <v>1498429.0051</v>
      </c>
      <c r="O32" s="47">
        <v>48941337.672799997</v>
      </c>
      <c r="P32" s="47">
        <v>26241</v>
      </c>
      <c r="Q32" s="47">
        <v>25875</v>
      </c>
      <c r="R32" s="49">
        <v>1.4144927536231999</v>
      </c>
      <c r="S32" s="47">
        <v>4.5663677984832898</v>
      </c>
      <c r="T32" s="47">
        <v>4.5981285990338199</v>
      </c>
      <c r="U32" s="50">
        <v>-0.69553750271884796</v>
      </c>
    </row>
    <row r="33" spans="1:21" ht="12" thickBot="1">
      <c r="A33" s="71"/>
      <c r="B33" s="60" t="s">
        <v>31</v>
      </c>
      <c r="C33" s="61"/>
      <c r="D33" s="47">
        <v>3.8462000000000001</v>
      </c>
      <c r="E33" s="48"/>
      <c r="F33" s="48"/>
      <c r="G33" s="47">
        <v>36.353999999999999</v>
      </c>
      <c r="H33" s="49">
        <v>-89.420146338779801</v>
      </c>
      <c r="I33" s="47">
        <v>0.74890000000000001</v>
      </c>
      <c r="J33" s="49">
        <v>19.471166346003798</v>
      </c>
      <c r="K33" s="47">
        <v>9.3691999999999993</v>
      </c>
      <c r="L33" s="49">
        <v>25.772129614347801</v>
      </c>
      <c r="M33" s="49">
        <v>-0.92006788199632805</v>
      </c>
      <c r="N33" s="47">
        <v>89.989000000000004</v>
      </c>
      <c r="O33" s="47">
        <v>30276.054700000001</v>
      </c>
      <c r="P33" s="47">
        <v>1</v>
      </c>
      <c r="Q33" s="47">
        <v>3</v>
      </c>
      <c r="R33" s="49">
        <v>-66.6666666666667</v>
      </c>
      <c r="S33" s="47">
        <v>3.8462000000000001</v>
      </c>
      <c r="T33" s="47">
        <v>5.1282333333333296</v>
      </c>
      <c r="U33" s="50">
        <v>-33.332466677066499</v>
      </c>
    </row>
    <row r="34" spans="1:21" ht="12" thickBot="1">
      <c r="A34" s="71"/>
      <c r="B34" s="60" t="s">
        <v>36</v>
      </c>
      <c r="C34" s="61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7">
        <v>25.9</v>
      </c>
      <c r="P34" s="48"/>
      <c r="Q34" s="48"/>
      <c r="R34" s="48"/>
      <c r="S34" s="48"/>
      <c r="T34" s="48"/>
      <c r="U34" s="51"/>
    </row>
    <row r="35" spans="1:21" ht="12" thickBot="1">
      <c r="A35" s="71"/>
      <c r="B35" s="60" t="s">
        <v>32</v>
      </c>
      <c r="C35" s="61"/>
      <c r="D35" s="47">
        <v>228907.14809999999</v>
      </c>
      <c r="E35" s="47">
        <v>177808</v>
      </c>
      <c r="F35" s="49">
        <v>128.738385280752</v>
      </c>
      <c r="G35" s="47">
        <v>162945.26240000001</v>
      </c>
      <c r="H35" s="49">
        <v>40.481008608937699</v>
      </c>
      <c r="I35" s="47">
        <v>22612.701000000001</v>
      </c>
      <c r="J35" s="49">
        <v>9.8785473444985907</v>
      </c>
      <c r="K35" s="47">
        <v>25841.126899999999</v>
      </c>
      <c r="L35" s="49">
        <v>15.8587776774785</v>
      </c>
      <c r="M35" s="49">
        <v>-0.124933634376448</v>
      </c>
      <c r="N35" s="47">
        <v>2791854.0084000002</v>
      </c>
      <c r="O35" s="47">
        <v>55647364.521600001</v>
      </c>
      <c r="P35" s="47">
        <v>13493</v>
      </c>
      <c r="Q35" s="47">
        <v>12343</v>
      </c>
      <c r="R35" s="49">
        <v>9.3170217937292392</v>
      </c>
      <c r="S35" s="47">
        <v>16.964881649744299</v>
      </c>
      <c r="T35" s="47">
        <v>16.097937883820801</v>
      </c>
      <c r="U35" s="50">
        <v>5.11022584078321</v>
      </c>
    </row>
    <row r="36" spans="1:21" ht="12" thickBot="1">
      <c r="A36" s="71"/>
      <c r="B36" s="60" t="s">
        <v>37</v>
      </c>
      <c r="C36" s="61"/>
      <c r="D36" s="48"/>
      <c r="E36" s="47">
        <v>723888</v>
      </c>
      <c r="F36" s="48"/>
      <c r="G36" s="47">
        <v>45201.8</v>
      </c>
      <c r="H36" s="48"/>
      <c r="I36" s="48"/>
      <c r="J36" s="48"/>
      <c r="K36" s="47">
        <v>1861.8803</v>
      </c>
      <c r="L36" s="49">
        <v>4.11904017096664</v>
      </c>
      <c r="M36" s="48"/>
      <c r="N36" s="48"/>
      <c r="O36" s="48"/>
      <c r="P36" s="48"/>
      <c r="Q36" s="48"/>
      <c r="R36" s="48"/>
      <c r="S36" s="48"/>
      <c r="T36" s="48"/>
      <c r="U36" s="51"/>
    </row>
    <row r="37" spans="1:21" ht="12" customHeight="1" thickBot="1">
      <c r="A37" s="71"/>
      <c r="B37" s="60" t="s">
        <v>38</v>
      </c>
      <c r="C37" s="61"/>
      <c r="D37" s="48"/>
      <c r="E37" s="47">
        <v>233285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51"/>
    </row>
    <row r="38" spans="1:21" ht="12" thickBot="1">
      <c r="A38" s="71"/>
      <c r="B38" s="60" t="s">
        <v>39</v>
      </c>
      <c r="C38" s="61"/>
      <c r="D38" s="48"/>
      <c r="E38" s="47">
        <v>274613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51"/>
    </row>
    <row r="39" spans="1:21" ht="12" customHeight="1" thickBot="1">
      <c r="A39" s="71"/>
      <c r="B39" s="60" t="s">
        <v>33</v>
      </c>
      <c r="C39" s="61"/>
      <c r="D39" s="47">
        <v>181655.12820000001</v>
      </c>
      <c r="E39" s="47">
        <v>501208</v>
      </c>
      <c r="F39" s="49">
        <v>36.243461437167802</v>
      </c>
      <c r="G39" s="47">
        <v>258641.70329999999</v>
      </c>
      <c r="H39" s="49">
        <v>-29.765723824785798</v>
      </c>
      <c r="I39" s="47">
        <v>8842.8449000000001</v>
      </c>
      <c r="J39" s="49">
        <v>4.8679302300038199</v>
      </c>
      <c r="K39" s="47">
        <v>13007.872300000001</v>
      </c>
      <c r="L39" s="49">
        <v>5.0293019780000803</v>
      </c>
      <c r="M39" s="49">
        <v>-0.320192826616233</v>
      </c>
      <c r="N39" s="47">
        <v>2503430.7629</v>
      </c>
      <c r="O39" s="47">
        <v>123880928.9709</v>
      </c>
      <c r="P39" s="47">
        <v>333</v>
      </c>
      <c r="Q39" s="47">
        <v>328</v>
      </c>
      <c r="R39" s="49">
        <v>1.5243902439024299</v>
      </c>
      <c r="S39" s="47">
        <v>545.51089549549602</v>
      </c>
      <c r="T39" s="47">
        <v>471.80138628048798</v>
      </c>
      <c r="U39" s="50">
        <v>13.512014118078501</v>
      </c>
    </row>
    <row r="40" spans="1:21" ht="12" thickBot="1">
      <c r="A40" s="71"/>
      <c r="B40" s="60" t="s">
        <v>34</v>
      </c>
      <c r="C40" s="61"/>
      <c r="D40" s="47">
        <v>540656.20109999995</v>
      </c>
      <c r="E40" s="47">
        <v>447599</v>
      </c>
      <c r="F40" s="49">
        <v>120.790305854124</v>
      </c>
      <c r="G40" s="47">
        <v>464201.52020000003</v>
      </c>
      <c r="H40" s="49">
        <v>16.4701487550191</v>
      </c>
      <c r="I40" s="47">
        <v>37791.501499999998</v>
      </c>
      <c r="J40" s="49">
        <v>6.9899321274981698</v>
      </c>
      <c r="K40" s="47">
        <v>42667.017099999997</v>
      </c>
      <c r="L40" s="49">
        <v>9.1914858619198494</v>
      </c>
      <c r="M40" s="49">
        <v>-0.11426895835190699</v>
      </c>
      <c r="N40" s="47">
        <v>5383160.5055</v>
      </c>
      <c r="O40" s="47">
        <v>171666925.7726</v>
      </c>
      <c r="P40" s="47">
        <v>2597</v>
      </c>
      <c r="Q40" s="47">
        <v>2451</v>
      </c>
      <c r="R40" s="49">
        <v>5.9567523459812302</v>
      </c>
      <c r="S40" s="47">
        <v>208.18490608394299</v>
      </c>
      <c r="T40" s="47">
        <v>176.241489351285</v>
      </c>
      <c r="U40" s="50">
        <v>15.3437717140636</v>
      </c>
    </row>
    <row r="41" spans="1:21" ht="12" thickBot="1">
      <c r="A41" s="71"/>
      <c r="B41" s="60" t="s">
        <v>40</v>
      </c>
      <c r="C41" s="61"/>
      <c r="D41" s="48"/>
      <c r="E41" s="47">
        <v>258713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51"/>
    </row>
    <row r="42" spans="1:21" ht="12" thickBot="1">
      <c r="A42" s="71"/>
      <c r="B42" s="60" t="s">
        <v>41</v>
      </c>
      <c r="C42" s="61"/>
      <c r="D42" s="48"/>
      <c r="E42" s="47">
        <v>107923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51"/>
    </row>
    <row r="43" spans="1:21" ht="12" thickBot="1">
      <c r="A43" s="72"/>
      <c r="B43" s="60" t="s">
        <v>35</v>
      </c>
      <c r="C43" s="61"/>
      <c r="D43" s="52">
        <v>22156.2444</v>
      </c>
      <c r="E43" s="53"/>
      <c r="F43" s="53"/>
      <c r="G43" s="52">
        <v>21172.1</v>
      </c>
      <c r="H43" s="54">
        <v>4.6483079146612898</v>
      </c>
      <c r="I43" s="52">
        <v>2968.8908000000001</v>
      </c>
      <c r="J43" s="54">
        <v>13.3997926110618</v>
      </c>
      <c r="K43" s="52">
        <v>1657.8672999999999</v>
      </c>
      <c r="L43" s="54">
        <v>7.83043392011185</v>
      </c>
      <c r="M43" s="54">
        <v>0.79078916629817098</v>
      </c>
      <c r="N43" s="52">
        <v>323071.79940000002</v>
      </c>
      <c r="O43" s="52">
        <v>16293154.250399999</v>
      </c>
      <c r="P43" s="52">
        <v>47</v>
      </c>
      <c r="Q43" s="52">
        <v>44</v>
      </c>
      <c r="R43" s="54">
        <v>6.8181818181818103</v>
      </c>
      <c r="S43" s="52">
        <v>471.409455319149</v>
      </c>
      <c r="T43" s="52">
        <v>516.890534090909</v>
      </c>
      <c r="U43" s="55">
        <v>-9.6478927731665909</v>
      </c>
    </row>
  </sheetData>
  <mergeCells count="41">
    <mergeCell ref="B43:C43"/>
    <mergeCell ref="B40:C40"/>
    <mergeCell ref="B41:C41"/>
    <mergeCell ref="B42:C42"/>
    <mergeCell ref="A8:A43"/>
    <mergeCell ref="B38:C38"/>
    <mergeCell ref="B39:C39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A1:U4"/>
    <mergeCell ref="W1:W4"/>
    <mergeCell ref="B6:C6"/>
    <mergeCell ref="A7:C7"/>
    <mergeCell ref="B37:C37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21:C21"/>
    <mergeCell ref="B22:C22"/>
    <mergeCell ref="B23:C23"/>
    <mergeCell ref="B24:C24"/>
    <mergeCell ref="B8:C8"/>
    <mergeCell ref="B9:C9"/>
    <mergeCell ref="B10:C10"/>
    <mergeCell ref="B11:C11"/>
    <mergeCell ref="B12:C1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46282</v>
      </c>
      <c r="D2" s="32">
        <v>546831.11471025599</v>
      </c>
      <c r="E2" s="32">
        <v>459233.42483504303</v>
      </c>
      <c r="F2" s="32">
        <v>87597.689875213706</v>
      </c>
      <c r="G2" s="32">
        <v>459233.42483504303</v>
      </c>
      <c r="H2" s="32">
        <v>0.16019148786299101</v>
      </c>
    </row>
    <row r="3" spans="1:8" ht="14.25">
      <c r="A3" s="32">
        <v>2</v>
      </c>
      <c r="B3" s="33">
        <v>13</v>
      </c>
      <c r="C3" s="32">
        <v>13558.187</v>
      </c>
      <c r="D3" s="32">
        <v>68616.982351652696</v>
      </c>
      <c r="E3" s="32">
        <v>52842.6691034264</v>
      </c>
      <c r="F3" s="32">
        <v>15774.313248226301</v>
      </c>
      <c r="G3" s="32">
        <v>52842.6691034264</v>
      </c>
      <c r="H3" s="32">
        <v>0.22988934674196401</v>
      </c>
    </row>
    <row r="4" spans="1:8" ht="14.25">
      <c r="A4" s="32">
        <v>3</v>
      </c>
      <c r="B4" s="33">
        <v>14</v>
      </c>
      <c r="C4" s="32">
        <v>84833</v>
      </c>
      <c r="D4" s="32">
        <v>90934.674447008496</v>
      </c>
      <c r="E4" s="32">
        <v>66258.793200854707</v>
      </c>
      <c r="F4" s="32">
        <v>24675.8812461538</v>
      </c>
      <c r="G4" s="32">
        <v>66258.793200854707</v>
      </c>
      <c r="H4" s="32">
        <v>0.27135832834078599</v>
      </c>
    </row>
    <row r="5" spans="1:8" ht="14.25">
      <c r="A5" s="32">
        <v>4</v>
      </c>
      <c r="B5" s="33">
        <v>15</v>
      </c>
      <c r="C5" s="32">
        <v>3970</v>
      </c>
      <c r="D5" s="32">
        <v>68926.608283760695</v>
      </c>
      <c r="E5" s="32">
        <v>55039.230941880298</v>
      </c>
      <c r="F5" s="32">
        <v>13887.377341880299</v>
      </c>
      <c r="G5" s="32">
        <v>55039.230941880298</v>
      </c>
      <c r="H5" s="32">
        <v>0.20148064278323499</v>
      </c>
    </row>
    <row r="6" spans="1:8" ht="14.25">
      <c r="A6" s="32">
        <v>5</v>
      </c>
      <c r="B6" s="33">
        <v>16</v>
      </c>
      <c r="C6" s="32">
        <v>2731</v>
      </c>
      <c r="D6" s="32">
        <v>252305.184642735</v>
      </c>
      <c r="E6" s="32">
        <v>257095.34376666701</v>
      </c>
      <c r="F6" s="32">
        <v>-4790.1591239316203</v>
      </c>
      <c r="G6" s="32">
        <v>257095.34376666701</v>
      </c>
      <c r="H6" s="32">
        <v>-1.8985575467719801E-2</v>
      </c>
    </row>
    <row r="7" spans="1:8" ht="14.25">
      <c r="A7" s="32">
        <v>6</v>
      </c>
      <c r="B7" s="33">
        <v>17</v>
      </c>
      <c r="C7" s="32">
        <v>15752</v>
      </c>
      <c r="D7" s="32">
        <v>372615.40161623899</v>
      </c>
      <c r="E7" s="32">
        <v>295279.306181197</v>
      </c>
      <c r="F7" s="32">
        <v>77336.095435042706</v>
      </c>
      <c r="G7" s="32">
        <v>295279.306181197</v>
      </c>
      <c r="H7" s="32">
        <v>0.20754937960050299</v>
      </c>
    </row>
    <row r="8" spans="1:8" ht="14.25">
      <c r="A8" s="32">
        <v>7</v>
      </c>
      <c r="B8" s="33">
        <v>18</v>
      </c>
      <c r="C8" s="32">
        <v>36255</v>
      </c>
      <c r="D8" s="32">
        <v>196278.46864615401</v>
      </c>
      <c r="E8" s="32">
        <v>160693.30554444401</v>
      </c>
      <c r="F8" s="32">
        <v>35585.163101709397</v>
      </c>
      <c r="G8" s="32">
        <v>160693.30554444401</v>
      </c>
      <c r="H8" s="32">
        <v>0.18129937199510901</v>
      </c>
    </row>
    <row r="9" spans="1:8" ht="14.25">
      <c r="A9" s="32">
        <v>8</v>
      </c>
      <c r="B9" s="33">
        <v>19</v>
      </c>
      <c r="C9" s="32">
        <v>15456</v>
      </c>
      <c r="D9" s="32">
        <v>112209.621635897</v>
      </c>
      <c r="E9" s="32">
        <v>89883.555536752101</v>
      </c>
      <c r="F9" s="32">
        <v>22326.066099145301</v>
      </c>
      <c r="G9" s="32">
        <v>89883.555536752101</v>
      </c>
      <c r="H9" s="32">
        <v>0.19896748401478301</v>
      </c>
    </row>
    <row r="10" spans="1:8" ht="14.25">
      <c r="A10" s="32">
        <v>9</v>
      </c>
      <c r="B10" s="33">
        <v>21</v>
      </c>
      <c r="C10" s="32">
        <v>123673</v>
      </c>
      <c r="D10" s="32">
        <v>492726.96950000001</v>
      </c>
      <c r="E10" s="32">
        <v>458531.19819999998</v>
      </c>
      <c r="F10" s="32">
        <v>34195.7713</v>
      </c>
      <c r="G10" s="32">
        <v>458531.19819999998</v>
      </c>
      <c r="H10" s="32">
        <v>6.9401054573287393E-2</v>
      </c>
    </row>
    <row r="11" spans="1:8" ht="14.25">
      <c r="A11" s="32">
        <v>10</v>
      </c>
      <c r="B11" s="33">
        <v>22</v>
      </c>
      <c r="C11" s="32">
        <v>29981</v>
      </c>
      <c r="D11" s="32">
        <v>479633.68264529901</v>
      </c>
      <c r="E11" s="32">
        <v>429644.23774017103</v>
      </c>
      <c r="F11" s="32">
        <v>49989.444905128199</v>
      </c>
      <c r="G11" s="32">
        <v>429644.23774017103</v>
      </c>
      <c r="H11" s="32">
        <v>0.10422421675939</v>
      </c>
    </row>
    <row r="12" spans="1:8" ht="14.25">
      <c r="A12" s="32">
        <v>11</v>
      </c>
      <c r="B12" s="33">
        <v>23</v>
      </c>
      <c r="C12" s="32">
        <v>138666.166</v>
      </c>
      <c r="D12" s="32">
        <v>1272669.79120684</v>
      </c>
      <c r="E12" s="32">
        <v>1070239.0713247899</v>
      </c>
      <c r="F12" s="32">
        <v>202430.71988205099</v>
      </c>
      <c r="G12" s="32">
        <v>1070239.0713247899</v>
      </c>
      <c r="H12" s="32">
        <v>0.15905989226796399</v>
      </c>
    </row>
    <row r="13" spans="1:8" ht="14.25">
      <c r="A13" s="32">
        <v>12</v>
      </c>
      <c r="B13" s="33">
        <v>24</v>
      </c>
      <c r="C13" s="32">
        <v>25966.804</v>
      </c>
      <c r="D13" s="32">
        <v>891718.94002393202</v>
      </c>
      <c r="E13" s="32">
        <v>838354.75741367496</v>
      </c>
      <c r="F13" s="32">
        <v>53364.182610256401</v>
      </c>
      <c r="G13" s="32">
        <v>838354.75741367496</v>
      </c>
      <c r="H13" s="32">
        <v>5.9844173107755499E-2</v>
      </c>
    </row>
    <row r="14" spans="1:8" ht="14.25">
      <c r="A14" s="32">
        <v>13</v>
      </c>
      <c r="B14" s="33">
        <v>25</v>
      </c>
      <c r="C14" s="32">
        <v>72319</v>
      </c>
      <c r="D14" s="32">
        <v>876906.3602</v>
      </c>
      <c r="E14" s="32">
        <v>811501.51139999996</v>
      </c>
      <c r="F14" s="32">
        <v>65404.8488</v>
      </c>
      <c r="G14" s="32">
        <v>811501.51139999996</v>
      </c>
      <c r="H14" s="32">
        <v>7.4585898527503899E-2</v>
      </c>
    </row>
    <row r="15" spans="1:8" ht="14.25">
      <c r="A15" s="32">
        <v>14</v>
      </c>
      <c r="B15" s="33">
        <v>26</v>
      </c>
      <c r="C15" s="32">
        <v>73979</v>
      </c>
      <c r="D15" s="32">
        <v>314234.28142166999</v>
      </c>
      <c r="E15" s="32">
        <v>275565.235541253</v>
      </c>
      <c r="F15" s="32">
        <v>38669.0458804175</v>
      </c>
      <c r="G15" s="32">
        <v>275565.235541253</v>
      </c>
      <c r="H15" s="32">
        <v>0.12305801170219099</v>
      </c>
    </row>
    <row r="16" spans="1:8" ht="14.25">
      <c r="A16" s="32">
        <v>15</v>
      </c>
      <c r="B16" s="33">
        <v>27</v>
      </c>
      <c r="C16" s="32">
        <v>113656.675</v>
      </c>
      <c r="D16" s="32">
        <v>809127.97261651896</v>
      </c>
      <c r="E16" s="32">
        <v>690800.45404070802</v>
      </c>
      <c r="F16" s="32">
        <v>118327.518575811</v>
      </c>
      <c r="G16" s="32">
        <v>690800.45404070802</v>
      </c>
      <c r="H16" s="32">
        <v>0.146240795746029</v>
      </c>
    </row>
    <row r="17" spans="1:8" ht="14.25">
      <c r="A17" s="32">
        <v>16</v>
      </c>
      <c r="B17" s="33">
        <v>29</v>
      </c>
      <c r="C17" s="32">
        <v>174549</v>
      </c>
      <c r="D17" s="32">
        <v>2083386.58577692</v>
      </c>
      <c r="E17" s="32">
        <v>1914086.1347948699</v>
      </c>
      <c r="F17" s="32">
        <v>169300.450982051</v>
      </c>
      <c r="G17" s="32">
        <v>1914086.1347948699</v>
      </c>
      <c r="H17" s="32">
        <v>8.1262139315789503E-2</v>
      </c>
    </row>
    <row r="18" spans="1:8" ht="14.25">
      <c r="A18" s="32">
        <v>17</v>
      </c>
      <c r="B18" s="33">
        <v>31</v>
      </c>
      <c r="C18" s="32">
        <v>31678.026000000002</v>
      </c>
      <c r="D18" s="32">
        <v>239289.81357825399</v>
      </c>
      <c r="E18" s="32">
        <v>199268.56094195601</v>
      </c>
      <c r="F18" s="32">
        <v>40021.252636298501</v>
      </c>
      <c r="G18" s="32">
        <v>199268.56094195601</v>
      </c>
      <c r="H18" s="32">
        <v>0.16725013086781701</v>
      </c>
    </row>
    <row r="19" spans="1:8" ht="14.25">
      <c r="A19" s="32">
        <v>18</v>
      </c>
      <c r="B19" s="33">
        <v>32</v>
      </c>
      <c r="C19" s="32">
        <v>18163.552</v>
      </c>
      <c r="D19" s="32">
        <v>270658.01006507099</v>
      </c>
      <c r="E19" s="32">
        <v>244983.888102475</v>
      </c>
      <c r="F19" s="32">
        <v>25674.121962595898</v>
      </c>
      <c r="G19" s="32">
        <v>244983.888102475</v>
      </c>
      <c r="H19" s="32">
        <v>9.4858164206643697E-2</v>
      </c>
    </row>
    <row r="20" spans="1:8" ht="14.25">
      <c r="A20" s="32">
        <v>19</v>
      </c>
      <c r="B20" s="33">
        <v>33</v>
      </c>
      <c r="C20" s="32">
        <v>32049.996999999999</v>
      </c>
      <c r="D20" s="32">
        <v>444173.29453129898</v>
      </c>
      <c r="E20" s="32">
        <v>345387.28981927101</v>
      </c>
      <c r="F20" s="32">
        <v>98786.004712027803</v>
      </c>
      <c r="G20" s="32">
        <v>345387.28981927101</v>
      </c>
      <c r="H20" s="32">
        <v>0.22240419657888</v>
      </c>
    </row>
    <row r="21" spans="1:8" ht="14.25">
      <c r="A21" s="32">
        <v>20</v>
      </c>
      <c r="B21" s="33">
        <v>34</v>
      </c>
      <c r="C21" s="32">
        <v>45360.732000000004</v>
      </c>
      <c r="D21" s="32">
        <v>236179.87678671099</v>
      </c>
      <c r="E21" s="32">
        <v>168080.465044212</v>
      </c>
      <c r="F21" s="32">
        <v>68099.4117424984</v>
      </c>
      <c r="G21" s="32">
        <v>168080.465044212</v>
      </c>
      <c r="H21" s="32">
        <v>0.28833706185729602</v>
      </c>
    </row>
    <row r="22" spans="1:8" ht="14.25">
      <c r="A22" s="32">
        <v>21</v>
      </c>
      <c r="B22" s="33">
        <v>35</v>
      </c>
      <c r="C22" s="32">
        <v>43119.714</v>
      </c>
      <c r="D22" s="32">
        <v>1060303.37505664</v>
      </c>
      <c r="E22" s="32">
        <v>1023489.85243239</v>
      </c>
      <c r="F22" s="32">
        <v>36813.522624251797</v>
      </c>
      <c r="G22" s="32">
        <v>1023489.85243239</v>
      </c>
      <c r="H22" s="32">
        <v>3.4719801417481502E-2</v>
      </c>
    </row>
    <row r="23" spans="1:8" ht="14.25">
      <c r="A23" s="32">
        <v>22</v>
      </c>
      <c r="B23" s="33">
        <v>36</v>
      </c>
      <c r="C23" s="32">
        <v>125939.556</v>
      </c>
      <c r="D23" s="32">
        <v>508630.35896991199</v>
      </c>
      <c r="E23" s="32">
        <v>422224.81645266898</v>
      </c>
      <c r="F23" s="32">
        <v>86405.5425172424</v>
      </c>
      <c r="G23" s="32">
        <v>422224.81645266898</v>
      </c>
      <c r="H23" s="32">
        <v>0.16987885405077399</v>
      </c>
    </row>
    <row r="24" spans="1:8" ht="14.25">
      <c r="A24" s="32">
        <v>23</v>
      </c>
      <c r="B24" s="33">
        <v>37</v>
      </c>
      <c r="C24" s="32">
        <v>84915.202999999994</v>
      </c>
      <c r="D24" s="32">
        <v>684163.65255929204</v>
      </c>
      <c r="E24" s="32">
        <v>572576.74704378098</v>
      </c>
      <c r="F24" s="32">
        <v>111586.905515511</v>
      </c>
      <c r="G24" s="32">
        <v>572576.74704378098</v>
      </c>
      <c r="H24" s="32">
        <v>0.163099727818178</v>
      </c>
    </row>
    <row r="25" spans="1:8" ht="14.25">
      <c r="A25" s="32">
        <v>24</v>
      </c>
      <c r="B25" s="33">
        <v>38</v>
      </c>
      <c r="C25" s="32">
        <v>166817.57399999999</v>
      </c>
      <c r="D25" s="32">
        <v>747177.08538761095</v>
      </c>
      <c r="E25" s="32">
        <v>710366.33050885005</v>
      </c>
      <c r="F25" s="32">
        <v>36810.754878761101</v>
      </c>
      <c r="G25" s="32">
        <v>710366.33050885005</v>
      </c>
      <c r="H25" s="32">
        <v>4.9266439775337699E-2</v>
      </c>
    </row>
    <row r="26" spans="1:8" ht="14.25">
      <c r="A26" s="32">
        <v>25</v>
      </c>
      <c r="B26" s="33">
        <v>39</v>
      </c>
      <c r="C26" s="32">
        <v>86696.52</v>
      </c>
      <c r="D26" s="32">
        <v>119825.95830599</v>
      </c>
      <c r="E26" s="32">
        <v>86982.667113394593</v>
      </c>
      <c r="F26" s="32">
        <v>32843.291192595898</v>
      </c>
      <c r="G26" s="32">
        <v>86982.667113394593</v>
      </c>
      <c r="H26" s="32">
        <v>0.27409162135575399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15755.929</v>
      </c>
      <c r="D28" s="32">
        <v>228907.1477</v>
      </c>
      <c r="E28" s="32">
        <v>206294.4472</v>
      </c>
      <c r="F28" s="32">
        <v>22612.700499999999</v>
      </c>
      <c r="G28" s="32">
        <v>206294.4472</v>
      </c>
      <c r="H28" s="32">
        <v>9.8785471433315106E-2</v>
      </c>
    </row>
    <row r="29" spans="1:8" ht="14.25">
      <c r="A29" s="32">
        <v>28</v>
      </c>
      <c r="B29" s="33">
        <v>75</v>
      </c>
      <c r="C29" s="32">
        <v>339</v>
      </c>
      <c r="D29" s="32">
        <v>181655.12820512801</v>
      </c>
      <c r="E29" s="32">
        <v>172812.28452991499</v>
      </c>
      <c r="F29" s="32">
        <v>8842.8436752136804</v>
      </c>
      <c r="G29" s="32">
        <v>172812.28452991499</v>
      </c>
      <c r="H29" s="32">
        <v>4.8679295556292697E-2</v>
      </c>
    </row>
    <row r="30" spans="1:8" ht="14.25">
      <c r="A30" s="32">
        <v>29</v>
      </c>
      <c r="B30" s="33">
        <v>76</v>
      </c>
      <c r="C30" s="32">
        <v>2924</v>
      </c>
      <c r="D30" s="32">
        <v>540656.19517521397</v>
      </c>
      <c r="E30" s="32">
        <v>502864.69799658097</v>
      </c>
      <c r="F30" s="32">
        <v>37791.497178632497</v>
      </c>
      <c r="G30" s="32">
        <v>502864.69799658097</v>
      </c>
      <c r="H30" s="32">
        <v>6.9899314048154304E-2</v>
      </c>
    </row>
    <row r="31" spans="1:8" ht="14.25">
      <c r="A31" s="32">
        <v>30</v>
      </c>
      <c r="B31" s="33">
        <v>99</v>
      </c>
      <c r="C31" s="32">
        <v>49</v>
      </c>
      <c r="D31" s="32">
        <v>22156.244383934602</v>
      </c>
      <c r="E31" s="32">
        <v>19187.3531124726</v>
      </c>
      <c r="F31" s="32">
        <v>2968.8912714620701</v>
      </c>
      <c r="G31" s="32">
        <v>19187.3531124726</v>
      </c>
      <c r="H31" s="32">
        <v>0.13399794748675001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2013-12-12T00:36:21Z</dcterms:modified>
</cp:coreProperties>
</file>