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<sst xmlns="http://schemas.openxmlformats.org/spreadsheetml/2006/main" count="114" uniqueCount="71">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</sst>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71" Type="http://schemas.openxmlformats.org/officeDocument/2006/relationships/hyperlink" Target="cid:bb0725832" TargetMode="External"/><Relationship Id="rId276" Type="http://schemas.openxmlformats.org/officeDocument/2006/relationships/image" Target="cid:bb0a5c6213" TargetMode="External"/><Relationship Id="rId292" Type="http://schemas.openxmlformats.org/officeDocument/2006/relationships/image" Target="cid:df11ed3b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17047442.558200002</v>
      </c>
      <c r="F3" s="25">
        <f>RA!I7</f>
        <v>1877538.2257999999</v>
      </c>
      <c r="G3" s="16">
        <f>E3-F3</f>
        <v>15169904.332400002</v>
      </c>
      <c r="H3" s="27">
        <f>RA!J7</f>
        <v>11.0136064068853</v>
      </c>
      <c r="I3" s="20">
        <f>SUM(I4:I39)</f>
        <v>17047446.083258137</v>
      </c>
      <c r="J3" s="21">
        <f>SUM(J4:J39)</f>
        <v>15169904.327662542</v>
      </c>
      <c r="K3" s="22">
        <f>E3-I3</f>
        <v>-3.5250581353902817</v>
      </c>
      <c r="L3" s="22">
        <f>G3-J3</f>
        <v>4.737459123134613E-3</v>
      </c>
    </row>
    <row r="4" spans="1:12">
      <c r="A4" s="38">
        <f>RA!A8</f>
        <v>41621</v>
      </c>
      <c r="B4" s="12">
        <v>12</v>
      </c>
      <c r="C4" s="35" t="s">
        <v>6</v>
      </c>
      <c r="D4" s="35"/>
      <c r="E4" s="15">
        <f>VLOOKUP(C4,RA!B8:D39,3,0)</f>
        <v>650074.53740000003</v>
      </c>
      <c r="F4" s="25">
        <f>VLOOKUP(C4,RA!B8:I43,8,0)</f>
        <v>86411.369600000005</v>
      </c>
      <c r="G4" s="16">
        <f t="shared" ref="G4:G39" si="0">E4-F4</f>
        <v>563663.16780000005</v>
      </c>
      <c r="H4" s="27">
        <f>RA!J8</f>
        <v>13.292532567973799</v>
      </c>
      <c r="I4" s="20">
        <f>VLOOKUP(B4,RMS!B:D,3,FALSE)</f>
        <v>650075.01279572595</v>
      </c>
      <c r="J4" s="21">
        <f>VLOOKUP(B4,RMS!B:E,4,FALSE)</f>
        <v>563663.16840341897</v>
      </c>
      <c r="K4" s="22">
        <f t="shared" ref="K4:K39" si="1">E4-I4</f>
        <v>-0.47539572592359036</v>
      </c>
      <c r="L4" s="22">
        <f t="shared" ref="L4:L39" si="2">G4-J4</f>
        <v>-6.034189136698842E-4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95182.920800000007</v>
      </c>
      <c r="F5" s="25">
        <f>VLOOKUP(C5,RA!B9:I44,8,0)</f>
        <v>21034.545399999999</v>
      </c>
      <c r="G5" s="16">
        <f t="shared" si="0"/>
        <v>74148.375400000004</v>
      </c>
      <c r="H5" s="27">
        <f>RA!J9</f>
        <v>22.099075362688399</v>
      </c>
      <c r="I5" s="20">
        <f>VLOOKUP(B5,RMS!B:D,3,FALSE)</f>
        <v>95182.964790552898</v>
      </c>
      <c r="J5" s="21">
        <f>VLOOKUP(B5,RMS!B:E,4,FALSE)</f>
        <v>74148.374578556803</v>
      </c>
      <c r="K5" s="22">
        <f t="shared" si="1"/>
        <v>-4.3990552891045809E-2</v>
      </c>
      <c r="L5" s="22">
        <f t="shared" si="2"/>
        <v>8.2144320185761899E-4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120866.0463</v>
      </c>
      <c r="F6" s="25">
        <f>VLOOKUP(C6,RA!B10:I45,8,0)</f>
        <v>31090.006000000001</v>
      </c>
      <c r="G6" s="16">
        <f t="shared" si="0"/>
        <v>89776.040299999993</v>
      </c>
      <c r="H6" s="27">
        <f>RA!J10</f>
        <v>25.722696283811501</v>
      </c>
      <c r="I6" s="20">
        <f>VLOOKUP(B6,RMS!B:D,3,FALSE)</f>
        <v>120867.98991282099</v>
      </c>
      <c r="J6" s="21">
        <f>VLOOKUP(B6,RMS!B:E,4,FALSE)</f>
        <v>89776.039859829107</v>
      </c>
      <c r="K6" s="22">
        <f t="shared" si="1"/>
        <v>-1.9436128209927119</v>
      </c>
      <c r="L6" s="22">
        <f t="shared" si="2"/>
        <v>4.4017088657710701E-4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71872.101299999995</v>
      </c>
      <c r="F7" s="25">
        <f>VLOOKUP(C7,RA!B11:I46,8,0)</f>
        <v>13959.884</v>
      </c>
      <c r="G7" s="16">
        <f t="shared" si="0"/>
        <v>57912.217299999997</v>
      </c>
      <c r="H7" s="27">
        <f>RA!J11</f>
        <v>19.423230638172502</v>
      </c>
      <c r="I7" s="20">
        <f>VLOOKUP(B7,RMS!B:D,3,FALSE)</f>
        <v>71872.123728205101</v>
      </c>
      <c r="J7" s="21">
        <f>VLOOKUP(B7,RMS!B:E,4,FALSE)</f>
        <v>57912.217205982903</v>
      </c>
      <c r="K7" s="22">
        <f t="shared" si="1"/>
        <v>-2.2428205105825327E-2</v>
      </c>
      <c r="L7" s="22">
        <f t="shared" si="2"/>
        <v>9.4017093942966312E-5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271075.5808</v>
      </c>
      <c r="F8" s="25">
        <f>VLOOKUP(C8,RA!B12:I47,8,0)</f>
        <v>-9187.6177000000007</v>
      </c>
      <c r="G8" s="16">
        <f t="shared" si="0"/>
        <v>280263.1985</v>
      </c>
      <c r="H8" s="27">
        <f>RA!J12</f>
        <v>-3.3893195664786302</v>
      </c>
      <c r="I8" s="20">
        <f>VLOOKUP(B8,RMS!B:D,3,FALSE)</f>
        <v>271075.57435042702</v>
      </c>
      <c r="J8" s="21">
        <f>VLOOKUP(B8,RMS!B:E,4,FALSE)</f>
        <v>280263.19976495701</v>
      </c>
      <c r="K8" s="22">
        <f t="shared" si="1"/>
        <v>6.4495729748159647E-3</v>
      </c>
      <c r="L8" s="22">
        <f t="shared" si="2"/>
        <v>-1.2649570126086473E-3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423688.67170000001</v>
      </c>
      <c r="F9" s="25">
        <f>VLOOKUP(C9,RA!B13:I48,8,0)</f>
        <v>71367.634600000005</v>
      </c>
      <c r="G9" s="16">
        <f t="shared" si="0"/>
        <v>352321.03710000002</v>
      </c>
      <c r="H9" s="27">
        <f>RA!J13</f>
        <v>16.844357512237899</v>
      </c>
      <c r="I9" s="20">
        <f>VLOOKUP(B9,RMS!B:D,3,FALSE)</f>
        <v>423688.82074187999</v>
      </c>
      <c r="J9" s="21">
        <f>VLOOKUP(B9,RMS!B:E,4,FALSE)</f>
        <v>352321.03680769203</v>
      </c>
      <c r="K9" s="22">
        <f t="shared" si="1"/>
        <v>-0.14904187998035923</v>
      </c>
      <c r="L9" s="22">
        <f t="shared" si="2"/>
        <v>2.923079882748425E-4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197154.86809999999</v>
      </c>
      <c r="F10" s="25">
        <f>VLOOKUP(C10,RA!B14:I49,8,0)</f>
        <v>34879.192199999998</v>
      </c>
      <c r="G10" s="16">
        <f t="shared" si="0"/>
        <v>162275.6759</v>
      </c>
      <c r="H10" s="27">
        <f>RA!J14</f>
        <v>17.691266026618599</v>
      </c>
      <c r="I10" s="20">
        <f>VLOOKUP(B10,RMS!B:D,3,FALSE)</f>
        <v>197154.864844444</v>
      </c>
      <c r="J10" s="21">
        <f>VLOOKUP(B10,RMS!B:E,4,FALSE)</f>
        <v>162275.67587179501</v>
      </c>
      <c r="K10" s="22">
        <f t="shared" si="1"/>
        <v>3.2555559882894158E-3</v>
      </c>
      <c r="L10" s="22">
        <f t="shared" si="2"/>
        <v>2.820498775690794E-5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128150.7727</v>
      </c>
      <c r="F11" s="25">
        <f>VLOOKUP(C11,RA!B15:I50,8,0)</f>
        <v>22164.355100000001</v>
      </c>
      <c r="G11" s="16">
        <f t="shared" si="0"/>
        <v>105986.4176</v>
      </c>
      <c r="H11" s="27">
        <f>RA!J15</f>
        <v>17.295529814624398</v>
      </c>
      <c r="I11" s="20">
        <f>VLOOKUP(B11,RMS!B:D,3,FALSE)</f>
        <v>128150.836301709</v>
      </c>
      <c r="J11" s="21">
        <f>VLOOKUP(B11,RMS!B:E,4,FALSE)</f>
        <v>105986.416165812</v>
      </c>
      <c r="K11" s="22">
        <f t="shared" si="1"/>
        <v>-6.3601709000067785E-2</v>
      </c>
      <c r="L11" s="22">
        <f t="shared" si="2"/>
        <v>1.4341880014399067E-3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584688.40480000002</v>
      </c>
      <c r="F12" s="25">
        <f>VLOOKUP(C12,RA!B16:I51,8,0)</f>
        <v>39593.483999999997</v>
      </c>
      <c r="G12" s="16">
        <f t="shared" si="0"/>
        <v>545094.92079999996</v>
      </c>
      <c r="H12" s="27">
        <f>RA!J16</f>
        <v>6.7717238233146499</v>
      </c>
      <c r="I12" s="20">
        <f>VLOOKUP(B12,RMS!B:D,3,FALSE)</f>
        <v>584688.23580000002</v>
      </c>
      <c r="J12" s="21">
        <f>VLOOKUP(B12,RMS!B:E,4,FALSE)</f>
        <v>545094.92079999996</v>
      </c>
      <c r="K12" s="22">
        <f t="shared" si="1"/>
        <v>0.16899999999441206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484896.72619999998</v>
      </c>
      <c r="F13" s="25">
        <f>VLOOKUP(C13,RA!B17:I52,8,0)</f>
        <v>43431.8364</v>
      </c>
      <c r="G13" s="16">
        <f t="shared" si="0"/>
        <v>441464.8898</v>
      </c>
      <c r="H13" s="27">
        <f>RA!J17</f>
        <v>8.9569250632734008</v>
      </c>
      <c r="I13" s="20">
        <f>VLOOKUP(B13,RMS!B:D,3,FALSE)</f>
        <v>484896.77533675201</v>
      </c>
      <c r="J13" s="21">
        <f>VLOOKUP(B13,RMS!B:E,4,FALSE)</f>
        <v>441464.890549573</v>
      </c>
      <c r="K13" s="22">
        <f t="shared" si="1"/>
        <v>-4.9136752029880881E-2</v>
      </c>
      <c r="L13" s="22">
        <f t="shared" si="2"/>
        <v>-7.4957299511879683E-4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1665770.6928999999</v>
      </c>
      <c r="F14" s="25">
        <f>VLOOKUP(C14,RA!B18:I53,8,0)</f>
        <v>373179.4166</v>
      </c>
      <c r="G14" s="16">
        <f t="shared" si="0"/>
        <v>1292591.2763</v>
      </c>
      <c r="H14" s="27">
        <f>RA!J18</f>
        <v>22.402808393171998</v>
      </c>
      <c r="I14" s="20">
        <f>VLOOKUP(B14,RMS!B:D,3,FALSE)</f>
        <v>1665770.86423504</v>
      </c>
      <c r="J14" s="21">
        <f>VLOOKUP(B14,RMS!B:E,4,FALSE)</f>
        <v>1292591.2649145301</v>
      </c>
      <c r="K14" s="22">
        <f t="shared" si="1"/>
        <v>-0.17133504012599587</v>
      </c>
      <c r="L14" s="22">
        <f t="shared" si="2"/>
        <v>1.1385469930246472E-2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618410.20270000002</v>
      </c>
      <c r="F15" s="25">
        <f>VLOOKUP(C15,RA!B19:I54,8,0)</f>
        <v>65733.298599999995</v>
      </c>
      <c r="G15" s="16">
        <f t="shared" si="0"/>
        <v>552676.90410000004</v>
      </c>
      <c r="H15" s="27">
        <f>RA!J19</f>
        <v>10.6294007299696</v>
      </c>
      <c r="I15" s="20">
        <f>VLOOKUP(B15,RMS!B:D,3,FALSE)</f>
        <v>618410.231519658</v>
      </c>
      <c r="J15" s="21">
        <f>VLOOKUP(B15,RMS!B:E,4,FALSE)</f>
        <v>552676.90301880299</v>
      </c>
      <c r="K15" s="22">
        <f t="shared" si="1"/>
        <v>-2.8819657978601754E-2</v>
      </c>
      <c r="L15" s="22">
        <f t="shared" si="2"/>
        <v>1.0811970569193363E-3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980264.05839999998</v>
      </c>
      <c r="F16" s="25">
        <f>VLOOKUP(C16,RA!B20:I55,8,0)</f>
        <v>58330.781999999999</v>
      </c>
      <c r="G16" s="16">
        <f t="shared" si="0"/>
        <v>921933.27639999997</v>
      </c>
      <c r="H16" s="27">
        <f>RA!J20</f>
        <v>5.9505172611559702</v>
      </c>
      <c r="I16" s="20">
        <f>VLOOKUP(B16,RMS!B:D,3,FALSE)</f>
        <v>980264.06499999994</v>
      </c>
      <c r="J16" s="21">
        <f>VLOOKUP(B16,RMS!B:E,4,FALSE)</f>
        <v>921933.27639999997</v>
      </c>
      <c r="K16" s="22">
        <f t="shared" si="1"/>
        <v>-6.5999999642372131E-3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364408.78379999998</v>
      </c>
      <c r="F17" s="25">
        <f>VLOOKUP(C17,RA!B21:I56,8,0)</f>
        <v>46152.906900000002</v>
      </c>
      <c r="G17" s="16">
        <f t="shared" si="0"/>
        <v>318255.87689999997</v>
      </c>
      <c r="H17" s="27">
        <f>RA!J21</f>
        <v>12.665146657203101</v>
      </c>
      <c r="I17" s="20">
        <f>VLOOKUP(B17,RMS!B:D,3,FALSE)</f>
        <v>364408.54692300898</v>
      </c>
      <c r="J17" s="21">
        <f>VLOOKUP(B17,RMS!B:E,4,FALSE)</f>
        <v>318255.876867257</v>
      </c>
      <c r="K17" s="22">
        <f t="shared" si="1"/>
        <v>0.23687699099536985</v>
      </c>
      <c r="L17" s="22">
        <f t="shared" si="2"/>
        <v>3.2742973417043686E-5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1009442.6753</v>
      </c>
      <c r="F18" s="25">
        <f>VLOOKUP(C18,RA!B22:I57,8,0)</f>
        <v>134681.9362</v>
      </c>
      <c r="G18" s="16">
        <f t="shared" si="0"/>
        <v>874760.73910000001</v>
      </c>
      <c r="H18" s="27">
        <f>RA!J22</f>
        <v>13.3422074869158</v>
      </c>
      <c r="I18" s="20">
        <f>VLOOKUP(B18,RMS!B:D,3,FALSE)</f>
        <v>1009442.94810885</v>
      </c>
      <c r="J18" s="21">
        <f>VLOOKUP(B18,RMS!B:E,4,FALSE)</f>
        <v>874760.73895752197</v>
      </c>
      <c r="K18" s="22">
        <f t="shared" si="1"/>
        <v>-0.2728088500443846</v>
      </c>
      <c r="L18" s="22">
        <f t="shared" si="2"/>
        <v>1.424780348315835E-4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2553127.6825999999</v>
      </c>
      <c r="F19" s="25">
        <f>VLOOKUP(C19,RA!B23:I58,8,0)</f>
        <v>125017.9991</v>
      </c>
      <c r="G19" s="16">
        <f t="shared" si="0"/>
        <v>2428109.6834999998</v>
      </c>
      <c r="H19" s="27">
        <f>RA!J23</f>
        <v>4.8966606704403803</v>
      </c>
      <c r="I19" s="20">
        <f>VLOOKUP(B19,RMS!B:D,3,FALSE)</f>
        <v>2553128.5987444399</v>
      </c>
      <c r="J19" s="21">
        <f>VLOOKUP(B19,RMS!B:E,4,FALSE)</f>
        <v>2428109.7173401699</v>
      </c>
      <c r="K19" s="22">
        <f t="shared" si="1"/>
        <v>-0.91614443995058537</v>
      </c>
      <c r="L19" s="22">
        <f t="shared" si="2"/>
        <v>-3.3840170130133629E-2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305319.6617</v>
      </c>
      <c r="F20" s="25">
        <f>VLOOKUP(C20,RA!B24:I59,8,0)</f>
        <v>48691.763899999998</v>
      </c>
      <c r="G20" s="16">
        <f t="shared" si="0"/>
        <v>256627.89780000001</v>
      </c>
      <c r="H20" s="27">
        <f>RA!J24</f>
        <v>15.9477983268052</v>
      </c>
      <c r="I20" s="20">
        <f>VLOOKUP(B20,RMS!B:D,3,FALSE)</f>
        <v>305319.68263455899</v>
      </c>
      <c r="J20" s="21">
        <f>VLOOKUP(B20,RMS!B:E,4,FALSE)</f>
        <v>256627.89794259201</v>
      </c>
      <c r="K20" s="22">
        <f t="shared" si="1"/>
        <v>-2.093455899739638E-2</v>
      </c>
      <c r="L20" s="22">
        <f t="shared" si="2"/>
        <v>-1.4259200543165207E-4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433485.97730000003</v>
      </c>
      <c r="F21" s="25">
        <f>VLOOKUP(C21,RA!B25:I60,8,0)</f>
        <v>33526.3436</v>
      </c>
      <c r="G21" s="16">
        <f t="shared" si="0"/>
        <v>399959.63370000001</v>
      </c>
      <c r="H21" s="27">
        <f>RA!J25</f>
        <v>7.7341241367993803</v>
      </c>
      <c r="I21" s="20">
        <f>VLOOKUP(B21,RMS!B:D,3,FALSE)</f>
        <v>433485.97786077502</v>
      </c>
      <c r="J21" s="21">
        <f>VLOOKUP(B21,RMS!B:E,4,FALSE)</f>
        <v>399959.63033761899</v>
      </c>
      <c r="K21" s="22">
        <f t="shared" si="1"/>
        <v>-5.6077499175444245E-4</v>
      </c>
      <c r="L21" s="22">
        <f t="shared" si="2"/>
        <v>3.3623810159042478E-3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567666.62829999998</v>
      </c>
      <c r="F22" s="25">
        <f>VLOOKUP(C22,RA!B26:I61,8,0)</f>
        <v>112091.4791</v>
      </c>
      <c r="G22" s="16">
        <f t="shared" si="0"/>
        <v>455575.14919999999</v>
      </c>
      <c r="H22" s="27">
        <f>RA!J26</f>
        <v>19.746004699216201</v>
      </c>
      <c r="I22" s="20">
        <f>VLOOKUP(B22,RMS!B:D,3,FALSE)</f>
        <v>567666.60490916704</v>
      </c>
      <c r="J22" s="21">
        <f>VLOOKUP(B22,RMS!B:E,4,FALSE)</f>
        <v>455575.13485811598</v>
      </c>
      <c r="K22" s="22">
        <f t="shared" si="1"/>
        <v>2.3390832939185202E-2</v>
      </c>
      <c r="L22" s="22">
        <f t="shared" si="2"/>
        <v>1.4341884001623839E-2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280514.3493</v>
      </c>
      <c r="F23" s="25">
        <f>VLOOKUP(C23,RA!B27:I62,8,0)</f>
        <v>80344.274900000004</v>
      </c>
      <c r="G23" s="16">
        <f t="shared" si="0"/>
        <v>200170.07439999998</v>
      </c>
      <c r="H23" s="27">
        <f>RA!J27</f>
        <v>28.641770055789401</v>
      </c>
      <c r="I23" s="20">
        <f>VLOOKUP(B23,RMS!B:D,3,FALSE)</f>
        <v>280514.31278182397</v>
      </c>
      <c r="J23" s="21">
        <f>VLOOKUP(B23,RMS!B:E,4,FALSE)</f>
        <v>200170.09471402099</v>
      </c>
      <c r="K23" s="22">
        <f t="shared" si="1"/>
        <v>3.6518176028039306E-2</v>
      </c>
      <c r="L23" s="22">
        <f t="shared" si="2"/>
        <v>-2.0314021006925032E-2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1350576.8239</v>
      </c>
      <c r="F24" s="25">
        <f>VLOOKUP(C24,RA!B28:I63,8,0)</f>
        <v>81287.390499999994</v>
      </c>
      <c r="G24" s="16">
        <f t="shared" si="0"/>
        <v>1269289.4334</v>
      </c>
      <c r="H24" s="27">
        <f>RA!J28</f>
        <v>6.0187165262669096</v>
      </c>
      <c r="I24" s="20">
        <f>VLOOKUP(B24,RMS!B:D,3,FALSE)</f>
        <v>1350576.8229840701</v>
      </c>
      <c r="J24" s="21">
        <f>VLOOKUP(B24,RMS!B:E,4,FALSE)</f>
        <v>1269289.4168776199</v>
      </c>
      <c r="K24" s="22">
        <f t="shared" si="1"/>
        <v>9.1592990793287754E-4</v>
      </c>
      <c r="L24" s="22">
        <f t="shared" si="2"/>
        <v>1.652238005772233E-2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547891.74089999998</v>
      </c>
      <c r="F25" s="25">
        <f>VLOOKUP(C25,RA!B29:I64,8,0)</f>
        <v>86420.168799999999</v>
      </c>
      <c r="G25" s="16">
        <f t="shared" si="0"/>
        <v>461471.57209999999</v>
      </c>
      <c r="H25" s="27">
        <f>RA!J29</f>
        <v>15.7732198441322</v>
      </c>
      <c r="I25" s="20">
        <f>VLOOKUP(B25,RMS!B:D,3,FALSE)</f>
        <v>547891.74294867297</v>
      </c>
      <c r="J25" s="21">
        <f>VLOOKUP(B25,RMS!B:E,4,FALSE)</f>
        <v>461471.567041512</v>
      </c>
      <c r="K25" s="22">
        <f t="shared" si="1"/>
        <v>-2.0486729918047786E-3</v>
      </c>
      <c r="L25" s="22">
        <f t="shared" si="2"/>
        <v>5.0584879936650395E-3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899430.74280000001</v>
      </c>
      <c r="F26" s="25">
        <f>VLOOKUP(C26,RA!B30:I65,8,0)</f>
        <v>114713.8134</v>
      </c>
      <c r="G26" s="16">
        <f t="shared" si="0"/>
        <v>784716.92940000002</v>
      </c>
      <c r="H26" s="27">
        <f>RA!J30</f>
        <v>12.754046302985699</v>
      </c>
      <c r="I26" s="20">
        <f>VLOOKUP(B26,RMS!B:D,3,FALSE)</f>
        <v>899430.73655132705</v>
      </c>
      <c r="J26" s="21">
        <f>VLOOKUP(B26,RMS!B:E,4,FALSE)</f>
        <v>784716.92540502804</v>
      </c>
      <c r="K26" s="22">
        <f t="shared" si="1"/>
        <v>6.2486729584634304E-3</v>
      </c>
      <c r="L26" s="22">
        <f t="shared" si="2"/>
        <v>3.9949719794094563E-3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901759.77229999995</v>
      </c>
      <c r="F27" s="25">
        <f>VLOOKUP(C27,RA!B31:I66,8,0)</f>
        <v>42003.651400000002</v>
      </c>
      <c r="G27" s="16">
        <f t="shared" si="0"/>
        <v>859756.12089999998</v>
      </c>
      <c r="H27" s="27">
        <f>RA!J31</f>
        <v>4.6579646475986403</v>
      </c>
      <c r="I27" s="20">
        <f>VLOOKUP(B27,RMS!B:D,3,FALSE)</f>
        <v>901759.71480265504</v>
      </c>
      <c r="J27" s="21">
        <f>VLOOKUP(B27,RMS!B:E,4,FALSE)</f>
        <v>859756.08541238902</v>
      </c>
      <c r="K27" s="22">
        <f t="shared" si="1"/>
        <v>5.749734491109848E-2</v>
      </c>
      <c r="L27" s="22">
        <f t="shared" si="2"/>
        <v>3.5487610963173211E-2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136306.27720000001</v>
      </c>
      <c r="F28" s="25">
        <f>VLOOKUP(C28,RA!B32:I67,8,0)</f>
        <v>35958.447999999997</v>
      </c>
      <c r="G28" s="16">
        <f t="shared" si="0"/>
        <v>100347.82920000001</v>
      </c>
      <c r="H28" s="27">
        <f>RA!J32</f>
        <v>26.380625117681699</v>
      </c>
      <c r="I28" s="20">
        <f>VLOOKUP(B28,RMS!B:D,3,FALSE)</f>
        <v>136306.18394405901</v>
      </c>
      <c r="J28" s="21">
        <f>VLOOKUP(B28,RMS!B:E,4,FALSE)</f>
        <v>100347.822641206</v>
      </c>
      <c r="K28" s="22">
        <f t="shared" si="1"/>
        <v>9.3255940999370068E-2</v>
      </c>
      <c r="L28" s="22">
        <f t="shared" si="2"/>
        <v>6.5587940043769777E-3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47.0154</v>
      </c>
      <c r="F29" s="25">
        <f>VLOOKUP(C29,RA!B33:I68,8,0)</f>
        <v>2.5552000000000001</v>
      </c>
      <c r="G29" s="16">
        <f t="shared" si="0"/>
        <v>44.4602</v>
      </c>
      <c r="H29" s="27">
        <f>RA!J33</f>
        <v>5.4348149755186599</v>
      </c>
      <c r="I29" s="20">
        <f>VLOOKUP(B29,RMS!B:D,3,FALSE)</f>
        <v>47.0154</v>
      </c>
      <c r="J29" s="21">
        <f>VLOOKUP(B29,RMS!B:E,4,FALSE)</f>
        <v>44.4602</v>
      </c>
      <c r="K29" s="22">
        <f t="shared" si="1"/>
        <v>0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379699.49430000002</v>
      </c>
      <c r="F31" s="25">
        <f>VLOOKUP(C31,RA!B35:I70,8,0)</f>
        <v>25210.693599999999</v>
      </c>
      <c r="G31" s="16">
        <f t="shared" si="0"/>
        <v>354488.80070000002</v>
      </c>
      <c r="H31" s="27">
        <f>RA!J35</f>
        <v>6.63964371258316</v>
      </c>
      <c r="I31" s="20">
        <f>VLOOKUP(B31,RMS!B:D,3,FALSE)</f>
        <v>379699.49369999999</v>
      </c>
      <c r="J31" s="21">
        <f>VLOOKUP(B31,RMS!B:E,4,FALSE)</f>
        <v>354488.84120000002</v>
      </c>
      <c r="K31" s="22">
        <f t="shared" si="1"/>
        <v>6.0000002849847078E-4</v>
      </c>
      <c r="L31" s="22">
        <f t="shared" si="2"/>
        <v>-4.0500000002793968E-2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361354.69959999999</v>
      </c>
      <c r="F35" s="25">
        <f>VLOOKUP(C35,RA!B8:I74,8,0)</f>
        <v>16552.253400000001</v>
      </c>
      <c r="G35" s="16">
        <f t="shared" si="0"/>
        <v>344802.44620000001</v>
      </c>
      <c r="H35" s="27">
        <f>RA!J39</f>
        <v>4.5806110777921099</v>
      </c>
      <c r="I35" s="20">
        <f>VLOOKUP(B35,RMS!B:D,3,FALSE)</f>
        <v>361354.70085470099</v>
      </c>
      <c r="J35" s="21">
        <f>VLOOKUP(B35,RMS!B:E,4,FALSE)</f>
        <v>344802.44564102602</v>
      </c>
      <c r="K35" s="22">
        <f t="shared" si="1"/>
        <v>-1.2547009973786771E-3</v>
      </c>
      <c r="L35" s="22">
        <f t="shared" si="2"/>
        <v>5.5897398851811886E-4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653861.25289999996</v>
      </c>
      <c r="F36" s="25">
        <f>VLOOKUP(C36,RA!B8:I75,8,0)</f>
        <v>41541.621800000001</v>
      </c>
      <c r="G36" s="16">
        <f t="shared" si="0"/>
        <v>612319.6311</v>
      </c>
      <c r="H36" s="27">
        <f>RA!J40</f>
        <v>6.35327779643693</v>
      </c>
      <c r="I36" s="20">
        <f>VLOOKUP(B36,RMS!B:D,3,FALSE)</f>
        <v>653861.24411111104</v>
      </c>
      <c r="J36" s="21">
        <f>VLOOKUP(B36,RMS!B:E,4,FALSE)</f>
        <v>612319.63067350397</v>
      </c>
      <c r="K36" s="22">
        <f t="shared" si="1"/>
        <v>8.788888924755156E-3</v>
      </c>
      <c r="L36" s="22">
        <f t="shared" si="2"/>
        <v>4.2649602983146906E-4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10453.396500000001</v>
      </c>
      <c r="F39" s="25">
        <f>VLOOKUP(C39,RA!B8:I78,8,0)</f>
        <v>1352.7392</v>
      </c>
      <c r="G39" s="16">
        <f t="shared" si="0"/>
        <v>9100.6573000000008</v>
      </c>
      <c r="H39" s="27">
        <f>RA!J43</f>
        <v>12.940666701009601</v>
      </c>
      <c r="I39" s="20">
        <f>VLOOKUP(B39,RMS!B:D,3,FALSE)</f>
        <v>10453.3966417064</v>
      </c>
      <c r="J39" s="21">
        <f>VLOOKUP(B39,RMS!B:E,4,FALSE)</f>
        <v>9100.6572120111905</v>
      </c>
      <c r="K39" s="22">
        <f t="shared" si="1"/>
        <v>-1.4170639951771591E-4</v>
      </c>
      <c r="L39" s="22">
        <f t="shared" si="2"/>
        <v>8.7988810264505446E-5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17047442.558200002</v>
      </c>
      <c r="E7" s="62">
        <v>22093305</v>
      </c>
      <c r="F7" s="63">
        <v>77.161124413934402</v>
      </c>
      <c r="G7" s="62">
        <v>12771052.7488</v>
      </c>
      <c r="H7" s="63">
        <v>33.485021896897301</v>
      </c>
      <c r="I7" s="62">
        <v>1877538.2257999999</v>
      </c>
      <c r="J7" s="63">
        <v>11.0136064068853</v>
      </c>
      <c r="K7" s="62">
        <v>1797381.0474</v>
      </c>
      <c r="L7" s="63">
        <v>14.0738675405509</v>
      </c>
      <c r="M7" s="63">
        <v>4.4596652733125998E-2</v>
      </c>
      <c r="N7" s="62">
        <v>204822053.54899999</v>
      </c>
      <c r="O7" s="62">
        <v>6021541258.7743998</v>
      </c>
      <c r="P7" s="62">
        <v>957747</v>
      </c>
      <c r="Q7" s="62">
        <v>884479</v>
      </c>
      <c r="R7" s="63">
        <v>8.2837467028612295</v>
      </c>
      <c r="S7" s="62">
        <v>17.799525927202101</v>
      </c>
      <c r="T7" s="62">
        <v>17.775964049231199</v>
      </c>
      <c r="U7" s="64">
        <v>0.13237362650658299</v>
      </c>
      <c r="V7" s="52"/>
      <c r="W7" s="52"/>
    </row>
    <row r="8" spans="1:23" ht="14.25" thickBot="1">
      <c r="A8" s="49">
        <v>41621</v>
      </c>
      <c r="B8" s="39" t="s">
        <v>6</v>
      </c>
      <c r="C8" s="40"/>
      <c r="D8" s="65">
        <v>650074.53740000003</v>
      </c>
      <c r="E8" s="65">
        <v>600687</v>
      </c>
      <c r="F8" s="66">
        <v>108.221842223987</v>
      </c>
      <c r="G8" s="65">
        <v>477408.33909999998</v>
      </c>
      <c r="H8" s="66">
        <v>36.167403071656999</v>
      </c>
      <c r="I8" s="65">
        <v>86411.369600000005</v>
      </c>
      <c r="J8" s="66">
        <v>13.292532567973799</v>
      </c>
      <c r="K8" s="65">
        <v>111521.8186</v>
      </c>
      <c r="L8" s="66">
        <v>23.3598388352911</v>
      </c>
      <c r="M8" s="66">
        <v>-0.22516176040909699</v>
      </c>
      <c r="N8" s="65">
        <v>7726168.9896</v>
      </c>
      <c r="O8" s="65">
        <v>211980821.67829999</v>
      </c>
      <c r="P8" s="65">
        <v>24940</v>
      </c>
      <c r="Q8" s="65">
        <v>23628</v>
      </c>
      <c r="R8" s="66">
        <v>5.5527340443541497</v>
      </c>
      <c r="S8" s="65">
        <v>26.0655387890938</v>
      </c>
      <c r="T8" s="65">
        <v>25.334973002370099</v>
      </c>
      <c r="U8" s="67">
        <v>2.8028033206412499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95182.920800000007</v>
      </c>
      <c r="E9" s="65">
        <v>114622</v>
      </c>
      <c r="F9" s="66">
        <v>83.040708415487401</v>
      </c>
      <c r="G9" s="65">
        <v>67063.4666</v>
      </c>
      <c r="H9" s="66">
        <v>41.929616265914802</v>
      </c>
      <c r="I9" s="65">
        <v>21034.545399999999</v>
      </c>
      <c r="J9" s="66">
        <v>22.099075362688399</v>
      </c>
      <c r="K9" s="65">
        <v>15292.9391</v>
      </c>
      <c r="L9" s="66">
        <v>22.803681162524299</v>
      </c>
      <c r="M9" s="66">
        <v>0.375441650715787</v>
      </c>
      <c r="N9" s="65">
        <v>1152645.3430999999</v>
      </c>
      <c r="O9" s="65">
        <v>38961064.645300001</v>
      </c>
      <c r="P9" s="65">
        <v>6226</v>
      </c>
      <c r="Q9" s="65">
        <v>4828</v>
      </c>
      <c r="R9" s="66">
        <v>28.956089478044699</v>
      </c>
      <c r="S9" s="65">
        <v>15.2879731448763</v>
      </c>
      <c r="T9" s="65">
        <v>14.286573218724101</v>
      </c>
      <c r="U9" s="67">
        <v>6.5502465020212703</v>
      </c>
      <c r="V9" s="52"/>
      <c r="W9" s="52"/>
    </row>
    <row r="10" spans="1:23" ht="14.25" thickBot="1">
      <c r="A10" s="50"/>
      <c r="B10" s="39" t="s">
        <v>8</v>
      </c>
      <c r="C10" s="40"/>
      <c r="D10" s="65">
        <v>120866.0463</v>
      </c>
      <c r="E10" s="65">
        <v>115701</v>
      </c>
      <c r="F10" s="66">
        <v>104.464132807841</v>
      </c>
      <c r="G10" s="65">
        <v>82787.652799999996</v>
      </c>
      <c r="H10" s="66">
        <v>45.995256795105099</v>
      </c>
      <c r="I10" s="65">
        <v>31090.006000000001</v>
      </c>
      <c r="J10" s="66">
        <v>25.722696283811501</v>
      </c>
      <c r="K10" s="65">
        <v>23676.6793</v>
      </c>
      <c r="L10" s="66">
        <v>28.599288057119601</v>
      </c>
      <c r="M10" s="66">
        <v>0.31310669059913299</v>
      </c>
      <c r="N10" s="65">
        <v>1543143.3588</v>
      </c>
      <c r="O10" s="65">
        <v>52889262.825999998</v>
      </c>
      <c r="P10" s="65">
        <v>87136</v>
      </c>
      <c r="Q10" s="65">
        <v>79347</v>
      </c>
      <c r="R10" s="66">
        <v>9.8163761704916492</v>
      </c>
      <c r="S10" s="65">
        <v>1.3870965651395499</v>
      </c>
      <c r="T10" s="65">
        <v>1.2497382219869699</v>
      </c>
      <c r="U10" s="67">
        <v>9.9025797197301699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71872.101299999995</v>
      </c>
      <c r="E11" s="65">
        <v>74679</v>
      </c>
      <c r="F11" s="66">
        <v>96.241381512875094</v>
      </c>
      <c r="G11" s="65">
        <v>76632.021999999997</v>
      </c>
      <c r="H11" s="66">
        <v>-6.2113990676117101</v>
      </c>
      <c r="I11" s="65">
        <v>13959.884</v>
      </c>
      <c r="J11" s="66">
        <v>19.423230638172502</v>
      </c>
      <c r="K11" s="65">
        <v>16008.217699999999</v>
      </c>
      <c r="L11" s="66">
        <v>20.8897237502098</v>
      </c>
      <c r="M11" s="66">
        <v>-0.127955137691562</v>
      </c>
      <c r="N11" s="65">
        <v>886872.00670000003</v>
      </c>
      <c r="O11" s="65">
        <v>19456437.9472</v>
      </c>
      <c r="P11" s="65">
        <v>3463</v>
      </c>
      <c r="Q11" s="65">
        <v>3569</v>
      </c>
      <c r="R11" s="66">
        <v>-2.9700196133370702</v>
      </c>
      <c r="S11" s="65">
        <v>20.754288564828201</v>
      </c>
      <c r="T11" s="65">
        <v>21.2260870551975</v>
      </c>
      <c r="U11" s="67">
        <v>-2.2732578324505801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271075.5808</v>
      </c>
      <c r="E12" s="65">
        <v>307892</v>
      </c>
      <c r="F12" s="66">
        <v>88.0424242266769</v>
      </c>
      <c r="G12" s="65">
        <v>246596.73499999999</v>
      </c>
      <c r="H12" s="66">
        <v>9.9266706836163507</v>
      </c>
      <c r="I12" s="65">
        <v>-9187.6177000000007</v>
      </c>
      <c r="J12" s="66">
        <v>-3.3893195664786302</v>
      </c>
      <c r="K12" s="65">
        <v>24423.697</v>
      </c>
      <c r="L12" s="66">
        <v>9.9043067216603706</v>
      </c>
      <c r="M12" s="66">
        <v>-1.37617637084181</v>
      </c>
      <c r="N12" s="65">
        <v>3311303.2790000001</v>
      </c>
      <c r="O12" s="65">
        <v>75302134.933599994</v>
      </c>
      <c r="P12" s="65">
        <v>2141</v>
      </c>
      <c r="Q12" s="65">
        <v>2092</v>
      </c>
      <c r="R12" s="66">
        <v>2.3422562141491401</v>
      </c>
      <c r="S12" s="65">
        <v>126.611667818776</v>
      </c>
      <c r="T12" s="65">
        <v>129.49473403441701</v>
      </c>
      <c r="U12" s="67">
        <v>-2.2770936243942201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423688.67170000001</v>
      </c>
      <c r="E13" s="65">
        <v>461815</v>
      </c>
      <c r="F13" s="66">
        <v>91.744242109935797</v>
      </c>
      <c r="G13" s="65">
        <v>383841.90789999999</v>
      </c>
      <c r="H13" s="66">
        <v>10.3810352595426</v>
      </c>
      <c r="I13" s="65">
        <v>71367.634600000005</v>
      </c>
      <c r="J13" s="66">
        <v>16.844357512237899</v>
      </c>
      <c r="K13" s="65">
        <v>80761.116399999999</v>
      </c>
      <c r="L13" s="66">
        <v>21.0402029423635</v>
      </c>
      <c r="M13" s="66">
        <v>-0.11631193597516901</v>
      </c>
      <c r="N13" s="65">
        <v>5280916.6939000003</v>
      </c>
      <c r="O13" s="65">
        <v>114960280.1002</v>
      </c>
      <c r="P13" s="65">
        <v>10996</v>
      </c>
      <c r="Q13" s="65">
        <v>10837</v>
      </c>
      <c r="R13" s="66">
        <v>1.4671957183722399</v>
      </c>
      <c r="S13" s="65">
        <v>38.531163304838103</v>
      </c>
      <c r="T13" s="65">
        <v>38.683409744394197</v>
      </c>
      <c r="U13" s="67">
        <v>-0.395125468576142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197154.86809999999</v>
      </c>
      <c r="E14" s="65">
        <v>198517</v>
      </c>
      <c r="F14" s="66">
        <v>99.313846219719196</v>
      </c>
      <c r="G14" s="65">
        <v>163782.98699999999</v>
      </c>
      <c r="H14" s="66">
        <v>20.375670093255799</v>
      </c>
      <c r="I14" s="65">
        <v>34879.192199999998</v>
      </c>
      <c r="J14" s="66">
        <v>17.691266026618599</v>
      </c>
      <c r="K14" s="65">
        <v>31808.673500000001</v>
      </c>
      <c r="L14" s="66">
        <v>19.421231766886802</v>
      </c>
      <c r="M14" s="66">
        <v>9.6530862879270998E-2</v>
      </c>
      <c r="N14" s="65">
        <v>2594461.9569999999</v>
      </c>
      <c r="O14" s="65">
        <v>59284149.6021</v>
      </c>
      <c r="P14" s="65">
        <v>2985</v>
      </c>
      <c r="Q14" s="65">
        <v>3174</v>
      </c>
      <c r="R14" s="66">
        <v>-5.9546313799621897</v>
      </c>
      <c r="S14" s="65">
        <v>66.0485320268007</v>
      </c>
      <c r="T14" s="65">
        <v>66.210764902331405</v>
      </c>
      <c r="U14" s="67">
        <v>-0.24562676951689499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128150.7727</v>
      </c>
      <c r="E15" s="65">
        <v>119113</v>
      </c>
      <c r="F15" s="66">
        <v>107.58756197896101</v>
      </c>
      <c r="G15" s="65">
        <v>97634.161600000007</v>
      </c>
      <c r="H15" s="66">
        <v>31.256079429477101</v>
      </c>
      <c r="I15" s="65">
        <v>22164.355100000001</v>
      </c>
      <c r="J15" s="66">
        <v>17.295529814624398</v>
      </c>
      <c r="K15" s="65">
        <v>23764.975600000002</v>
      </c>
      <c r="L15" s="66">
        <v>24.340840552677999</v>
      </c>
      <c r="M15" s="66">
        <v>-6.7352078409034996E-2</v>
      </c>
      <c r="N15" s="65">
        <v>1619264.6287</v>
      </c>
      <c r="O15" s="65">
        <v>37610208.090999998</v>
      </c>
      <c r="P15" s="65">
        <v>4152</v>
      </c>
      <c r="Q15" s="65">
        <v>4357</v>
      </c>
      <c r="R15" s="66">
        <v>-4.7050722974523698</v>
      </c>
      <c r="S15" s="65">
        <v>30.8648296483622</v>
      </c>
      <c r="T15" s="65">
        <v>29.9027632086298</v>
      </c>
      <c r="U15" s="67">
        <v>3.1170314260376601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584688.40480000002</v>
      </c>
      <c r="E16" s="65">
        <v>620850</v>
      </c>
      <c r="F16" s="66">
        <v>94.175469888056696</v>
      </c>
      <c r="G16" s="65">
        <v>376343.90480000002</v>
      </c>
      <c r="H16" s="66">
        <v>55.360136657645697</v>
      </c>
      <c r="I16" s="65">
        <v>39593.483999999997</v>
      </c>
      <c r="J16" s="66">
        <v>6.7717238233146499</v>
      </c>
      <c r="K16" s="65">
        <v>31277.5916</v>
      </c>
      <c r="L16" s="66">
        <v>8.3109069128200197</v>
      </c>
      <c r="M16" s="66">
        <v>0.26587380851919501</v>
      </c>
      <c r="N16" s="65">
        <v>7513982.2725999998</v>
      </c>
      <c r="O16" s="65">
        <v>293459194.42619997</v>
      </c>
      <c r="P16" s="65">
        <v>37958</v>
      </c>
      <c r="Q16" s="65">
        <v>30430</v>
      </c>
      <c r="R16" s="66">
        <v>24.738744659875099</v>
      </c>
      <c r="S16" s="65">
        <v>15.403561957953499</v>
      </c>
      <c r="T16" s="65">
        <v>16.9972876273414</v>
      </c>
      <c r="U16" s="67">
        <v>-10.3464748850833</v>
      </c>
      <c r="V16" s="52"/>
      <c r="W16" s="52"/>
    </row>
    <row r="17" spans="1:21" ht="12" thickBot="1">
      <c r="A17" s="50"/>
      <c r="B17" s="39" t="s">
        <v>15</v>
      </c>
      <c r="C17" s="40"/>
      <c r="D17" s="65">
        <v>484896.72619999998</v>
      </c>
      <c r="E17" s="65">
        <v>1190379</v>
      </c>
      <c r="F17" s="66">
        <v>40.7346505776732</v>
      </c>
      <c r="G17" s="65">
        <v>449326.68349999998</v>
      </c>
      <c r="H17" s="66">
        <v>7.9162987657286799</v>
      </c>
      <c r="I17" s="65">
        <v>43431.8364</v>
      </c>
      <c r="J17" s="66">
        <v>8.9569250632734008</v>
      </c>
      <c r="K17" s="65">
        <v>63681.623800000001</v>
      </c>
      <c r="L17" s="66">
        <v>14.172677950919001</v>
      </c>
      <c r="M17" s="66">
        <v>-0.31798478417568199</v>
      </c>
      <c r="N17" s="65">
        <v>5951030.7198000001</v>
      </c>
      <c r="O17" s="65">
        <v>271234037.79110003</v>
      </c>
      <c r="P17" s="65">
        <v>10784</v>
      </c>
      <c r="Q17" s="65">
        <v>9997</v>
      </c>
      <c r="R17" s="66">
        <v>7.8723617085125497</v>
      </c>
      <c r="S17" s="65">
        <v>44.964459031899104</v>
      </c>
      <c r="T17" s="65">
        <v>45.397160768230499</v>
      </c>
      <c r="U17" s="67">
        <v>-0.96231945329172497</v>
      </c>
    </row>
    <row r="18" spans="1:21" ht="12" thickBot="1">
      <c r="A18" s="50"/>
      <c r="B18" s="39" t="s">
        <v>16</v>
      </c>
      <c r="C18" s="40"/>
      <c r="D18" s="65">
        <v>1665770.6928999999</v>
      </c>
      <c r="E18" s="65">
        <v>1786641</v>
      </c>
      <c r="F18" s="66">
        <v>93.234773684248793</v>
      </c>
      <c r="G18" s="65">
        <v>1192878.2493</v>
      </c>
      <c r="H18" s="66">
        <v>39.642976462811703</v>
      </c>
      <c r="I18" s="65">
        <v>373179.4166</v>
      </c>
      <c r="J18" s="66">
        <v>22.402808393171998</v>
      </c>
      <c r="K18" s="65">
        <v>213416.68780000001</v>
      </c>
      <c r="L18" s="66">
        <v>17.890902774464699</v>
      </c>
      <c r="M18" s="66">
        <v>0.748595297054366</v>
      </c>
      <c r="N18" s="65">
        <v>19312888.951000001</v>
      </c>
      <c r="O18" s="65">
        <v>683178462.77569997</v>
      </c>
      <c r="P18" s="65">
        <v>85175</v>
      </c>
      <c r="Q18" s="65">
        <v>70953</v>
      </c>
      <c r="R18" s="66">
        <v>20.044254647442699</v>
      </c>
      <c r="S18" s="65">
        <v>19.557037779864999</v>
      </c>
      <c r="T18" s="65">
        <v>19.170622688258401</v>
      </c>
      <c r="U18" s="67">
        <v>1.9758365042603401</v>
      </c>
    </row>
    <row r="19" spans="1:21" ht="12" thickBot="1">
      <c r="A19" s="50"/>
      <c r="B19" s="39" t="s">
        <v>17</v>
      </c>
      <c r="C19" s="40"/>
      <c r="D19" s="65">
        <v>618410.20270000002</v>
      </c>
      <c r="E19" s="65">
        <v>782328</v>
      </c>
      <c r="F19" s="66">
        <v>79.047433135462398</v>
      </c>
      <c r="G19" s="65">
        <v>513431.57579999999</v>
      </c>
      <c r="H19" s="66">
        <v>20.446468789230199</v>
      </c>
      <c r="I19" s="65">
        <v>65733.298599999995</v>
      </c>
      <c r="J19" s="66">
        <v>10.6294007299696</v>
      </c>
      <c r="K19" s="65">
        <v>69984.368000000002</v>
      </c>
      <c r="L19" s="66">
        <v>13.630709776848899</v>
      </c>
      <c r="M19" s="66">
        <v>-6.0743127665310002E-2</v>
      </c>
      <c r="N19" s="65">
        <v>9022255.0285999998</v>
      </c>
      <c r="O19" s="65">
        <v>240192130.61449999</v>
      </c>
      <c r="P19" s="65">
        <v>15423</v>
      </c>
      <c r="Q19" s="65">
        <v>13738</v>
      </c>
      <c r="R19" s="66">
        <v>12.265249672441399</v>
      </c>
      <c r="S19" s="65">
        <v>40.096622103352097</v>
      </c>
      <c r="T19" s="65">
        <v>43.195901499490503</v>
      </c>
      <c r="U19" s="67">
        <v>-7.7295274104379397</v>
      </c>
    </row>
    <row r="20" spans="1:21" ht="12" thickBot="1">
      <c r="A20" s="50"/>
      <c r="B20" s="39" t="s">
        <v>18</v>
      </c>
      <c r="C20" s="40"/>
      <c r="D20" s="65">
        <v>980264.05839999998</v>
      </c>
      <c r="E20" s="65">
        <v>1305818</v>
      </c>
      <c r="F20" s="66">
        <v>75.068965077828594</v>
      </c>
      <c r="G20" s="65">
        <v>772580.92420000001</v>
      </c>
      <c r="H20" s="66">
        <v>26.881732087166601</v>
      </c>
      <c r="I20" s="65">
        <v>58330.781999999999</v>
      </c>
      <c r="J20" s="66">
        <v>5.9505172611559702</v>
      </c>
      <c r="K20" s="65">
        <v>61288.491900000001</v>
      </c>
      <c r="L20" s="66">
        <v>7.9329543327080803</v>
      </c>
      <c r="M20" s="66">
        <v>-4.8258813495132002E-2</v>
      </c>
      <c r="N20" s="65">
        <v>13550887.082699999</v>
      </c>
      <c r="O20" s="65">
        <v>367420803.98610002</v>
      </c>
      <c r="P20" s="65">
        <v>38443</v>
      </c>
      <c r="Q20" s="65">
        <v>38202</v>
      </c>
      <c r="R20" s="66">
        <v>0.63085702319249903</v>
      </c>
      <c r="S20" s="65">
        <v>25.499156111645799</v>
      </c>
      <c r="T20" s="65">
        <v>26.843949981676399</v>
      </c>
      <c r="U20" s="67">
        <v>-5.2738759829638298</v>
      </c>
    </row>
    <row r="21" spans="1:21" ht="12" thickBot="1">
      <c r="A21" s="50"/>
      <c r="B21" s="39" t="s">
        <v>19</v>
      </c>
      <c r="C21" s="40"/>
      <c r="D21" s="65">
        <v>364408.78379999998</v>
      </c>
      <c r="E21" s="65">
        <v>416287</v>
      </c>
      <c r="F21" s="66">
        <v>87.537872621532699</v>
      </c>
      <c r="G21" s="65">
        <v>309823.1826</v>
      </c>
      <c r="H21" s="66">
        <v>17.618307559145201</v>
      </c>
      <c r="I21" s="65">
        <v>46152.906900000002</v>
      </c>
      <c r="J21" s="66">
        <v>12.665146657203101</v>
      </c>
      <c r="K21" s="65">
        <v>40268.679100000001</v>
      </c>
      <c r="L21" s="66">
        <v>12.997309872705401</v>
      </c>
      <c r="M21" s="66">
        <v>0.146124182156251</v>
      </c>
      <c r="N21" s="65">
        <v>4466363.5619000001</v>
      </c>
      <c r="O21" s="65">
        <v>136374103.95899999</v>
      </c>
      <c r="P21" s="65">
        <v>34978</v>
      </c>
      <c r="Q21" s="65">
        <v>31931</v>
      </c>
      <c r="R21" s="66">
        <v>9.5424509097741907</v>
      </c>
      <c r="S21" s="65">
        <v>10.4182281376865</v>
      </c>
      <c r="T21" s="65">
        <v>10.6003263881494</v>
      </c>
      <c r="U21" s="67">
        <v>-1.7478811949239601</v>
      </c>
    </row>
    <row r="22" spans="1:21" ht="12" thickBot="1">
      <c r="A22" s="50"/>
      <c r="B22" s="39" t="s">
        <v>20</v>
      </c>
      <c r="C22" s="40"/>
      <c r="D22" s="65">
        <v>1009442.6753</v>
      </c>
      <c r="E22" s="65">
        <v>1182680</v>
      </c>
      <c r="F22" s="66">
        <v>85.352138811851106</v>
      </c>
      <c r="G22" s="65">
        <v>605649.04059999995</v>
      </c>
      <c r="H22" s="66">
        <v>66.671225021668107</v>
      </c>
      <c r="I22" s="65">
        <v>134681.9362</v>
      </c>
      <c r="J22" s="66">
        <v>13.3422074869158</v>
      </c>
      <c r="K22" s="65">
        <v>90054.881800000003</v>
      </c>
      <c r="L22" s="66">
        <v>14.869152886098</v>
      </c>
      <c r="M22" s="66">
        <v>0.495553972288929</v>
      </c>
      <c r="N22" s="65">
        <v>12136474.9176</v>
      </c>
      <c r="O22" s="65">
        <v>388187002.79229999</v>
      </c>
      <c r="P22" s="65">
        <v>62963</v>
      </c>
      <c r="Q22" s="65">
        <v>52717</v>
      </c>
      <c r="R22" s="66">
        <v>19.435855606350898</v>
      </c>
      <c r="S22" s="65">
        <v>16.0323154122262</v>
      </c>
      <c r="T22" s="65">
        <v>16.246107071722601</v>
      </c>
      <c r="U22" s="67">
        <v>-1.3335045749744201</v>
      </c>
    </row>
    <row r="23" spans="1:21" ht="12" thickBot="1">
      <c r="A23" s="50"/>
      <c r="B23" s="39" t="s">
        <v>21</v>
      </c>
      <c r="C23" s="40"/>
      <c r="D23" s="65">
        <v>2553127.6825999999</v>
      </c>
      <c r="E23" s="65">
        <v>2656364</v>
      </c>
      <c r="F23" s="66">
        <v>96.1136230802706</v>
      </c>
      <c r="G23" s="65">
        <v>1923596.5662</v>
      </c>
      <c r="H23" s="66">
        <v>32.726774806196303</v>
      </c>
      <c r="I23" s="65">
        <v>125017.9991</v>
      </c>
      <c r="J23" s="66">
        <v>4.8966606704403803</v>
      </c>
      <c r="K23" s="65">
        <v>218656.2561</v>
      </c>
      <c r="L23" s="66">
        <v>11.367053775311501</v>
      </c>
      <c r="M23" s="66">
        <v>-0.42824412468297102</v>
      </c>
      <c r="N23" s="65">
        <v>30905599.923300002</v>
      </c>
      <c r="O23" s="65">
        <v>876956124.92649996</v>
      </c>
      <c r="P23" s="65">
        <v>87704</v>
      </c>
      <c r="Q23" s="65">
        <v>82599</v>
      </c>
      <c r="R23" s="66">
        <v>6.1804622331989503</v>
      </c>
      <c r="S23" s="65">
        <v>29.110732493386799</v>
      </c>
      <c r="T23" s="65">
        <v>29.872892039855198</v>
      </c>
      <c r="U23" s="67">
        <v>-2.6181393636917298</v>
      </c>
    </row>
    <row r="24" spans="1:21" ht="12" thickBot="1">
      <c r="A24" s="50"/>
      <c r="B24" s="39" t="s">
        <v>22</v>
      </c>
      <c r="C24" s="40"/>
      <c r="D24" s="65">
        <v>305319.6617</v>
      </c>
      <c r="E24" s="65">
        <v>347094</v>
      </c>
      <c r="F24" s="66">
        <v>87.964546117190196</v>
      </c>
      <c r="G24" s="65">
        <v>253025.98149999999</v>
      </c>
      <c r="H24" s="66">
        <v>20.667316411536198</v>
      </c>
      <c r="I24" s="65">
        <v>48691.763899999998</v>
      </c>
      <c r="J24" s="66">
        <v>15.9477983268052</v>
      </c>
      <c r="K24" s="65">
        <v>40419.049299999999</v>
      </c>
      <c r="L24" s="66">
        <v>15.9742683578919</v>
      </c>
      <c r="M24" s="66">
        <v>0.20467365619111699</v>
      </c>
      <c r="N24" s="65">
        <v>3590746.2403000002</v>
      </c>
      <c r="O24" s="65">
        <v>106057704.54440001</v>
      </c>
      <c r="P24" s="65">
        <v>32336</v>
      </c>
      <c r="Q24" s="65">
        <v>30539</v>
      </c>
      <c r="R24" s="66">
        <v>5.8842791185041996</v>
      </c>
      <c r="S24" s="65">
        <v>9.4420974053686297</v>
      </c>
      <c r="T24" s="65">
        <v>9.32072702773503</v>
      </c>
      <c r="U24" s="67">
        <v>1.2854175552625999</v>
      </c>
    </row>
    <row r="25" spans="1:21" ht="12" thickBot="1">
      <c r="A25" s="50"/>
      <c r="B25" s="39" t="s">
        <v>23</v>
      </c>
      <c r="C25" s="40"/>
      <c r="D25" s="65">
        <v>433485.97730000003</v>
      </c>
      <c r="E25" s="65">
        <v>397630</v>
      </c>
      <c r="F25" s="66">
        <v>109.01742255363</v>
      </c>
      <c r="G25" s="65">
        <v>228141.9327</v>
      </c>
      <c r="H25" s="66">
        <v>90.007146941295304</v>
      </c>
      <c r="I25" s="65">
        <v>33526.3436</v>
      </c>
      <c r="J25" s="66">
        <v>7.7341241367993803</v>
      </c>
      <c r="K25" s="65">
        <v>28823.8462</v>
      </c>
      <c r="L25" s="66">
        <v>12.6341728847816</v>
      </c>
      <c r="M25" s="66">
        <v>0.163146075904332</v>
      </c>
      <c r="N25" s="65">
        <v>4553000.1327</v>
      </c>
      <c r="O25" s="65">
        <v>91884595.294699997</v>
      </c>
      <c r="P25" s="65">
        <v>21491</v>
      </c>
      <c r="Q25" s="65">
        <v>19446</v>
      </c>
      <c r="R25" s="66">
        <v>10.5163015530186</v>
      </c>
      <c r="S25" s="65">
        <v>20.1705819785026</v>
      </c>
      <c r="T25" s="65">
        <v>19.694111966471301</v>
      </c>
      <c r="U25" s="67">
        <v>2.3622026004960501</v>
      </c>
    </row>
    <row r="26" spans="1:21" ht="12" thickBot="1">
      <c r="A26" s="50"/>
      <c r="B26" s="39" t="s">
        <v>24</v>
      </c>
      <c r="C26" s="40"/>
      <c r="D26" s="65">
        <v>567666.62829999998</v>
      </c>
      <c r="E26" s="65">
        <v>576637</v>
      </c>
      <c r="F26" s="66">
        <v>98.444364184053399</v>
      </c>
      <c r="G26" s="65">
        <v>412562.19910000003</v>
      </c>
      <c r="H26" s="66">
        <v>37.5954048961244</v>
      </c>
      <c r="I26" s="65">
        <v>112091.4791</v>
      </c>
      <c r="J26" s="66">
        <v>19.746004699216201</v>
      </c>
      <c r="K26" s="65">
        <v>94537.052599999995</v>
      </c>
      <c r="L26" s="66">
        <v>22.914618160905601</v>
      </c>
      <c r="M26" s="66">
        <v>0.18568832026396401</v>
      </c>
      <c r="N26" s="65">
        <v>6731858.3299000002</v>
      </c>
      <c r="O26" s="65">
        <v>190331972.58739999</v>
      </c>
      <c r="P26" s="65">
        <v>50070</v>
      </c>
      <c r="Q26" s="65">
        <v>48493</v>
      </c>
      <c r="R26" s="66">
        <v>3.2520157548512101</v>
      </c>
      <c r="S26" s="65">
        <v>11.3374601218294</v>
      </c>
      <c r="T26" s="65">
        <v>11.847529272266099</v>
      </c>
      <c r="U26" s="67">
        <v>-4.4989719474696397</v>
      </c>
    </row>
    <row r="27" spans="1:21" ht="12" thickBot="1">
      <c r="A27" s="50"/>
      <c r="B27" s="39" t="s">
        <v>25</v>
      </c>
      <c r="C27" s="40"/>
      <c r="D27" s="65">
        <v>280514.3493</v>
      </c>
      <c r="E27" s="65">
        <v>301013</v>
      </c>
      <c r="F27" s="66">
        <v>93.190111157989904</v>
      </c>
      <c r="G27" s="65">
        <v>237796.4472</v>
      </c>
      <c r="H27" s="66">
        <v>17.964062374772102</v>
      </c>
      <c r="I27" s="65">
        <v>80344.274900000004</v>
      </c>
      <c r="J27" s="66">
        <v>28.641770055789401</v>
      </c>
      <c r="K27" s="65">
        <v>71116.229200000002</v>
      </c>
      <c r="L27" s="66">
        <v>29.906346388845499</v>
      </c>
      <c r="M27" s="66">
        <v>0.12976005341970501</v>
      </c>
      <c r="N27" s="65">
        <v>3316448.5617</v>
      </c>
      <c r="O27" s="65">
        <v>89604725.171200007</v>
      </c>
      <c r="P27" s="65">
        <v>40105</v>
      </c>
      <c r="Q27" s="65">
        <v>36555</v>
      </c>
      <c r="R27" s="66">
        <v>9.71139379017918</v>
      </c>
      <c r="S27" s="65">
        <v>6.9944981747911701</v>
      </c>
      <c r="T27" s="65">
        <v>6.9272207933251302</v>
      </c>
      <c r="U27" s="67">
        <v>0.96186144859572398</v>
      </c>
    </row>
    <row r="28" spans="1:21" ht="12" thickBot="1">
      <c r="A28" s="50"/>
      <c r="B28" s="39" t="s">
        <v>26</v>
      </c>
      <c r="C28" s="40"/>
      <c r="D28" s="65">
        <v>1350576.8239</v>
      </c>
      <c r="E28" s="65">
        <v>1224286</v>
      </c>
      <c r="F28" s="66">
        <v>110.315467456134</v>
      </c>
      <c r="G28" s="65">
        <v>1056321.5288</v>
      </c>
      <c r="H28" s="66">
        <v>27.8566030396332</v>
      </c>
      <c r="I28" s="65">
        <v>81287.390499999994</v>
      </c>
      <c r="J28" s="66">
        <v>6.0187165262669096</v>
      </c>
      <c r="K28" s="65">
        <v>63292.938699999999</v>
      </c>
      <c r="L28" s="66">
        <v>5.9918251189959104</v>
      </c>
      <c r="M28" s="66">
        <v>0.28430425525493902</v>
      </c>
      <c r="N28" s="65">
        <v>15187340.909299999</v>
      </c>
      <c r="O28" s="65">
        <v>318698864.0061</v>
      </c>
      <c r="P28" s="65">
        <v>51000</v>
      </c>
      <c r="Q28" s="65">
        <v>49089</v>
      </c>
      <c r="R28" s="66">
        <v>3.8929291694677102</v>
      </c>
      <c r="S28" s="65">
        <v>26.481898507843098</v>
      </c>
      <c r="T28" s="65">
        <v>25.4344858603761</v>
      </c>
      <c r="U28" s="67">
        <v>3.9552022569563001</v>
      </c>
    </row>
    <row r="29" spans="1:21" ht="12" thickBot="1">
      <c r="A29" s="50"/>
      <c r="B29" s="39" t="s">
        <v>27</v>
      </c>
      <c r="C29" s="40"/>
      <c r="D29" s="65">
        <v>547891.74089999998</v>
      </c>
      <c r="E29" s="65">
        <v>725210</v>
      </c>
      <c r="F29" s="66">
        <v>75.549391334923698</v>
      </c>
      <c r="G29" s="65">
        <v>499813.41139999998</v>
      </c>
      <c r="H29" s="66">
        <v>9.6192555868659806</v>
      </c>
      <c r="I29" s="65">
        <v>86420.168799999999</v>
      </c>
      <c r="J29" s="66">
        <v>15.7732198441322</v>
      </c>
      <c r="K29" s="65">
        <v>98388.442999999999</v>
      </c>
      <c r="L29" s="66">
        <v>19.685034606096199</v>
      </c>
      <c r="M29" s="66">
        <v>-0.12164308972752</v>
      </c>
      <c r="N29" s="65">
        <v>6927949.3559999997</v>
      </c>
      <c r="O29" s="65">
        <v>216762841.0273</v>
      </c>
      <c r="P29" s="65">
        <v>92350</v>
      </c>
      <c r="Q29" s="65">
        <v>91823</v>
      </c>
      <c r="R29" s="66">
        <v>0.573930278906154</v>
      </c>
      <c r="S29" s="65">
        <v>5.9327746713589598</v>
      </c>
      <c r="T29" s="65">
        <v>5.7934853337399099</v>
      </c>
      <c r="U29" s="67">
        <v>2.34779416604984</v>
      </c>
    </row>
    <row r="30" spans="1:21" ht="12" thickBot="1">
      <c r="A30" s="50"/>
      <c r="B30" s="39" t="s">
        <v>28</v>
      </c>
      <c r="C30" s="40"/>
      <c r="D30" s="65">
        <v>899430.74280000001</v>
      </c>
      <c r="E30" s="65">
        <v>1269928</v>
      </c>
      <c r="F30" s="66">
        <v>70.825333625213403</v>
      </c>
      <c r="G30" s="65">
        <v>663065.6446</v>
      </c>
      <c r="H30" s="66">
        <v>35.647314881257202</v>
      </c>
      <c r="I30" s="65">
        <v>114713.8134</v>
      </c>
      <c r="J30" s="66">
        <v>12.754046302985699</v>
      </c>
      <c r="K30" s="65">
        <v>135114.17939999999</v>
      </c>
      <c r="L30" s="66">
        <v>20.377195003295501</v>
      </c>
      <c r="M30" s="66">
        <v>-0.150986122186374</v>
      </c>
      <c r="N30" s="65">
        <v>10343839.2719</v>
      </c>
      <c r="O30" s="65">
        <v>387002924.65469998</v>
      </c>
      <c r="P30" s="65">
        <v>69257</v>
      </c>
      <c r="Q30" s="65">
        <v>62102</v>
      </c>
      <c r="R30" s="66">
        <v>11.5213680718817</v>
      </c>
      <c r="S30" s="65">
        <v>12.9868568202492</v>
      </c>
      <c r="T30" s="65">
        <v>12.6463575086149</v>
      </c>
      <c r="U30" s="67">
        <v>2.6218762272288201</v>
      </c>
    </row>
    <row r="31" spans="1:21" ht="12" thickBot="1">
      <c r="A31" s="50"/>
      <c r="B31" s="39" t="s">
        <v>29</v>
      </c>
      <c r="C31" s="40"/>
      <c r="D31" s="65">
        <v>901759.77229999995</v>
      </c>
      <c r="E31" s="65">
        <v>1577219</v>
      </c>
      <c r="F31" s="66">
        <v>57.174036852206299</v>
      </c>
      <c r="G31" s="65">
        <v>674313.99609999999</v>
      </c>
      <c r="H31" s="66">
        <v>33.729950366664198</v>
      </c>
      <c r="I31" s="65">
        <v>42003.651400000002</v>
      </c>
      <c r="J31" s="66">
        <v>4.6579646475986403</v>
      </c>
      <c r="K31" s="65">
        <v>32401.480200000002</v>
      </c>
      <c r="L31" s="66">
        <v>4.8051027247542004</v>
      </c>
      <c r="M31" s="66">
        <v>0.29634976984785999</v>
      </c>
      <c r="N31" s="65">
        <v>11840341.1592</v>
      </c>
      <c r="O31" s="65">
        <v>334435162.44709998</v>
      </c>
      <c r="P31" s="65">
        <v>32723</v>
      </c>
      <c r="Q31" s="65">
        <v>31850</v>
      </c>
      <c r="R31" s="66">
        <v>2.7409733124018798</v>
      </c>
      <c r="S31" s="65">
        <v>27.557368587843399</v>
      </c>
      <c r="T31" s="65">
        <v>27.034338590266898</v>
      </c>
      <c r="U31" s="67">
        <v>1.8979678553461901</v>
      </c>
    </row>
    <row r="32" spans="1:21" ht="12" thickBot="1">
      <c r="A32" s="50"/>
      <c r="B32" s="39" t="s">
        <v>30</v>
      </c>
      <c r="C32" s="40"/>
      <c r="D32" s="65">
        <v>136306.27720000001</v>
      </c>
      <c r="E32" s="65">
        <v>149236</v>
      </c>
      <c r="F32" s="66">
        <v>91.336056447505996</v>
      </c>
      <c r="G32" s="65">
        <v>109525.266</v>
      </c>
      <c r="H32" s="66">
        <v>24.451902449613801</v>
      </c>
      <c r="I32" s="65">
        <v>35958.447999999997</v>
      </c>
      <c r="J32" s="66">
        <v>26.380625117681699</v>
      </c>
      <c r="K32" s="65">
        <v>33850.878100000002</v>
      </c>
      <c r="L32" s="66">
        <v>30.906912474423901</v>
      </c>
      <c r="M32" s="66">
        <v>6.2260420358193999E-2</v>
      </c>
      <c r="N32" s="65">
        <v>1764433.5286000001</v>
      </c>
      <c r="O32" s="65">
        <v>49207342.1963</v>
      </c>
      <c r="P32" s="65">
        <v>29298</v>
      </c>
      <c r="Q32" s="65">
        <v>29059</v>
      </c>
      <c r="R32" s="66">
        <v>0.82246464090298699</v>
      </c>
      <c r="S32" s="65">
        <v>4.6524089425899398</v>
      </c>
      <c r="T32" s="65">
        <v>4.4632728689906704</v>
      </c>
      <c r="U32" s="67">
        <v>4.0653363866585304</v>
      </c>
    </row>
    <row r="33" spans="1:21" ht="12" thickBot="1">
      <c r="A33" s="50"/>
      <c r="B33" s="39" t="s">
        <v>31</v>
      </c>
      <c r="C33" s="40"/>
      <c r="D33" s="65">
        <v>47.0154</v>
      </c>
      <c r="E33" s="68"/>
      <c r="F33" s="68"/>
      <c r="G33" s="65">
        <v>-14.608000000000001</v>
      </c>
      <c r="H33" s="66">
        <v>-421.84693318729501</v>
      </c>
      <c r="I33" s="65">
        <v>2.5552000000000001</v>
      </c>
      <c r="J33" s="66">
        <v>5.4348149755186599</v>
      </c>
      <c r="K33" s="65">
        <v>-5.22</v>
      </c>
      <c r="L33" s="66">
        <v>35.733844468784199</v>
      </c>
      <c r="M33" s="66">
        <v>-1.4895019157088101</v>
      </c>
      <c r="N33" s="65">
        <v>182.1327</v>
      </c>
      <c r="O33" s="65">
        <v>30368.198400000001</v>
      </c>
      <c r="P33" s="65">
        <v>3</v>
      </c>
      <c r="Q33" s="65">
        <v>3</v>
      </c>
      <c r="R33" s="66">
        <v>0</v>
      </c>
      <c r="S33" s="65">
        <v>15.671799999999999</v>
      </c>
      <c r="T33" s="65">
        <v>15.042766666666701</v>
      </c>
      <c r="U33" s="67">
        <v>4.0137912258536703</v>
      </c>
    </row>
    <row r="34" spans="1:21" ht="12" thickBot="1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25.9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379699.49430000002</v>
      </c>
      <c r="E35" s="65">
        <v>264672</v>
      </c>
      <c r="F35" s="66">
        <v>143.460394110446</v>
      </c>
      <c r="G35" s="65">
        <v>172056.1354</v>
      </c>
      <c r="H35" s="66">
        <v>120.683495777274</v>
      </c>
      <c r="I35" s="65">
        <v>25210.693599999999</v>
      </c>
      <c r="J35" s="66">
        <v>6.63964371258316</v>
      </c>
      <c r="K35" s="65">
        <v>28489.300200000001</v>
      </c>
      <c r="L35" s="66">
        <v>16.558142570020799</v>
      </c>
      <c r="M35" s="66">
        <v>-0.115082033499721</v>
      </c>
      <c r="N35" s="65">
        <v>3524624.4994999999</v>
      </c>
      <c r="O35" s="65">
        <v>56380135.012699999</v>
      </c>
      <c r="P35" s="65">
        <v>20261</v>
      </c>
      <c r="Q35" s="65">
        <v>19607</v>
      </c>
      <c r="R35" s="66">
        <v>3.3355434283674201</v>
      </c>
      <c r="S35" s="65">
        <v>18.740412334040801</v>
      </c>
      <c r="T35" s="65">
        <v>18.007395154791698</v>
      </c>
      <c r="U35" s="67">
        <v>3.9114250326159099</v>
      </c>
    </row>
    <row r="36" spans="1:21" ht="12" thickBot="1">
      <c r="A36" s="50"/>
      <c r="B36" s="39" t="s">
        <v>37</v>
      </c>
      <c r="C36" s="40"/>
      <c r="D36" s="68"/>
      <c r="E36" s="65">
        <v>932342</v>
      </c>
      <c r="F36" s="68"/>
      <c r="G36" s="65">
        <v>22377.63</v>
      </c>
      <c r="H36" s="68"/>
      <c r="I36" s="68"/>
      <c r="J36" s="68"/>
      <c r="K36" s="65">
        <v>921.74360000000001</v>
      </c>
      <c r="L36" s="66">
        <v>4.1190403094518899</v>
      </c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customHeight="1" thickBot="1">
      <c r="A37" s="50"/>
      <c r="B37" s="39" t="s">
        <v>38</v>
      </c>
      <c r="C37" s="40"/>
      <c r="D37" s="68"/>
      <c r="E37" s="65">
        <v>300466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39</v>
      </c>
      <c r="C38" s="40"/>
      <c r="D38" s="68"/>
      <c r="E38" s="65">
        <v>353696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361354.69959999999</v>
      </c>
      <c r="E39" s="65">
        <v>656713</v>
      </c>
      <c r="F39" s="66">
        <v>55.024751999731997</v>
      </c>
      <c r="G39" s="65">
        <v>217470.375</v>
      </c>
      <c r="H39" s="66">
        <v>66.1627242791116</v>
      </c>
      <c r="I39" s="65">
        <v>16552.253400000001</v>
      </c>
      <c r="J39" s="66">
        <v>4.5806110777921099</v>
      </c>
      <c r="K39" s="65">
        <v>11024.6062</v>
      </c>
      <c r="L39" s="66">
        <v>5.0694749572211899</v>
      </c>
      <c r="M39" s="66">
        <v>0.50139180481566803</v>
      </c>
      <c r="N39" s="65">
        <v>3044749.5636</v>
      </c>
      <c r="O39" s="65">
        <v>124422247.77159999</v>
      </c>
      <c r="P39" s="65">
        <v>427</v>
      </c>
      <c r="Q39" s="65">
        <v>352</v>
      </c>
      <c r="R39" s="66">
        <v>21.306818181818201</v>
      </c>
      <c r="S39" s="65">
        <v>846.26393348946101</v>
      </c>
      <c r="T39" s="65">
        <v>511.26165085227302</v>
      </c>
      <c r="U39" s="67">
        <v>39.5860285875412</v>
      </c>
    </row>
    <row r="40" spans="1:21" ht="12" thickBot="1">
      <c r="A40" s="50"/>
      <c r="B40" s="39" t="s">
        <v>34</v>
      </c>
      <c r="C40" s="40"/>
      <c r="D40" s="65">
        <v>653861.25289999996</v>
      </c>
      <c r="E40" s="65">
        <v>610576</v>
      </c>
      <c r="F40" s="66">
        <v>107.089248987841</v>
      </c>
      <c r="G40" s="65">
        <v>464013.99</v>
      </c>
      <c r="H40" s="66">
        <v>40.914124787487602</v>
      </c>
      <c r="I40" s="65">
        <v>41541.621800000001</v>
      </c>
      <c r="J40" s="66">
        <v>6.35327779643693</v>
      </c>
      <c r="K40" s="65">
        <v>41029.454400000002</v>
      </c>
      <c r="L40" s="66">
        <v>8.8422882249735597</v>
      </c>
      <c r="M40" s="66">
        <v>1.2482920075096E-2</v>
      </c>
      <c r="N40" s="65">
        <v>6578222.0429999996</v>
      </c>
      <c r="O40" s="65">
        <v>172861987.31009999</v>
      </c>
      <c r="P40" s="65">
        <v>2918</v>
      </c>
      <c r="Q40" s="65">
        <v>3102</v>
      </c>
      <c r="R40" s="66">
        <v>-5.9316569954867804</v>
      </c>
      <c r="S40" s="65">
        <v>224.07856507882099</v>
      </c>
      <c r="T40" s="65">
        <v>174.468176853643</v>
      </c>
      <c r="U40" s="67">
        <v>22.139729521976999</v>
      </c>
    </row>
    <row r="41" spans="1:21" ht="12" thickBot="1">
      <c r="A41" s="50"/>
      <c r="B41" s="39" t="s">
        <v>40</v>
      </c>
      <c r="C41" s="40"/>
      <c r="D41" s="68"/>
      <c r="E41" s="65">
        <v>333213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139001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10453.396500000001</v>
      </c>
      <c r="E43" s="71"/>
      <c r="F43" s="71"/>
      <c r="G43" s="70">
        <v>21205.42</v>
      </c>
      <c r="H43" s="72">
        <v>-50.704128944392501</v>
      </c>
      <c r="I43" s="70">
        <v>1352.7392</v>
      </c>
      <c r="J43" s="72">
        <v>12.940666701009601</v>
      </c>
      <c r="K43" s="70">
        <v>2090.3690000000001</v>
      </c>
      <c r="L43" s="72">
        <v>9.8577109059853605</v>
      </c>
      <c r="M43" s="72">
        <v>-0.35287061757995802</v>
      </c>
      <c r="N43" s="70">
        <v>444059.10629999998</v>
      </c>
      <c r="O43" s="70">
        <v>16414141.5573</v>
      </c>
      <c r="P43" s="70">
        <v>41</v>
      </c>
      <c r="Q43" s="70">
        <v>60</v>
      </c>
      <c r="R43" s="72">
        <v>-31.6666666666667</v>
      </c>
      <c r="S43" s="70">
        <v>254.96089024390201</v>
      </c>
      <c r="T43" s="70">
        <v>1842.2318399999999</v>
      </c>
      <c r="U43" s="73">
        <v>-622.55467818522004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  <mergeCell ref="B24:C24"/>
    <mergeCell ref="B13:C1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51696</v>
      </c>
      <c r="D2" s="32">
        <v>650075.01279572595</v>
      </c>
      <c r="E2" s="32">
        <v>563663.16840341897</v>
      </c>
      <c r="F2" s="32">
        <v>86411.844392307699</v>
      </c>
      <c r="G2" s="32">
        <v>563663.16840341897</v>
      </c>
      <c r="H2" s="32">
        <v>0.132925958837709</v>
      </c>
    </row>
    <row r="3" spans="1:8" ht="14.25">
      <c r="A3" s="32">
        <v>2</v>
      </c>
      <c r="B3" s="33">
        <v>13</v>
      </c>
      <c r="C3" s="32">
        <v>19697.241000000002</v>
      </c>
      <c r="D3" s="32">
        <v>95182.964790552898</v>
      </c>
      <c r="E3" s="32">
        <v>74148.374578556803</v>
      </c>
      <c r="F3" s="32">
        <v>21034.590211996099</v>
      </c>
      <c r="G3" s="32">
        <v>74148.374578556803</v>
      </c>
      <c r="H3" s="32">
        <v>0.22099112229044399</v>
      </c>
    </row>
    <row r="4" spans="1:8" ht="14.25">
      <c r="A4" s="32">
        <v>3</v>
      </c>
      <c r="B4" s="33">
        <v>14</v>
      </c>
      <c r="C4" s="32">
        <v>100120</v>
      </c>
      <c r="D4" s="32">
        <v>120867.98991282099</v>
      </c>
      <c r="E4" s="32">
        <v>89776.039859829107</v>
      </c>
      <c r="F4" s="32">
        <v>31091.950052991499</v>
      </c>
      <c r="G4" s="32">
        <v>89776.039859829107</v>
      </c>
      <c r="H4" s="32">
        <v>0.25723891061163001</v>
      </c>
    </row>
    <row r="5" spans="1:8" ht="14.25">
      <c r="A5" s="32">
        <v>4</v>
      </c>
      <c r="B5" s="33">
        <v>15</v>
      </c>
      <c r="C5" s="32">
        <v>4310</v>
      </c>
      <c r="D5" s="32">
        <v>71872.123728205101</v>
      </c>
      <c r="E5" s="32">
        <v>57912.217205982903</v>
      </c>
      <c r="F5" s="32">
        <v>13959.9065222222</v>
      </c>
      <c r="G5" s="32">
        <v>57912.217205982903</v>
      </c>
      <c r="H5" s="32">
        <v>0.194232559135356</v>
      </c>
    </row>
    <row r="6" spans="1:8" ht="14.25">
      <c r="A6" s="32">
        <v>5</v>
      </c>
      <c r="B6" s="33">
        <v>16</v>
      </c>
      <c r="C6" s="32">
        <v>3092</v>
      </c>
      <c r="D6" s="32">
        <v>271075.57435042702</v>
      </c>
      <c r="E6" s="32">
        <v>280263.19976495701</v>
      </c>
      <c r="F6" s="32">
        <v>-9187.6254145299099</v>
      </c>
      <c r="G6" s="32">
        <v>280263.19976495701</v>
      </c>
      <c r="H6" s="32">
        <v>-3.3893224930154703E-2</v>
      </c>
    </row>
    <row r="7" spans="1:8" ht="14.25">
      <c r="A7" s="32">
        <v>6</v>
      </c>
      <c r="B7" s="33">
        <v>17</v>
      </c>
      <c r="C7" s="32">
        <v>17621</v>
      </c>
      <c r="D7" s="32">
        <v>423688.82074187999</v>
      </c>
      <c r="E7" s="32">
        <v>352321.03680769203</v>
      </c>
      <c r="F7" s="32">
        <v>71367.783934188003</v>
      </c>
      <c r="G7" s="32">
        <v>352321.03680769203</v>
      </c>
      <c r="H7" s="32">
        <v>0.16844386833059</v>
      </c>
    </row>
    <row r="8" spans="1:8" ht="14.25">
      <c r="A8" s="32">
        <v>7</v>
      </c>
      <c r="B8" s="33">
        <v>18</v>
      </c>
      <c r="C8" s="32">
        <v>46071</v>
      </c>
      <c r="D8" s="32">
        <v>197154.864844444</v>
      </c>
      <c r="E8" s="32">
        <v>162275.67587179501</v>
      </c>
      <c r="F8" s="32">
        <v>34879.188972649601</v>
      </c>
      <c r="G8" s="32">
        <v>162275.67587179501</v>
      </c>
      <c r="H8" s="32">
        <v>0.176912646817867</v>
      </c>
    </row>
    <row r="9" spans="1:8" ht="14.25">
      <c r="A9" s="32">
        <v>8</v>
      </c>
      <c r="B9" s="33">
        <v>19</v>
      </c>
      <c r="C9" s="32">
        <v>15154</v>
      </c>
      <c r="D9" s="32">
        <v>128150.836301709</v>
      </c>
      <c r="E9" s="32">
        <v>105986.416165812</v>
      </c>
      <c r="F9" s="32">
        <v>22164.420135897399</v>
      </c>
      <c r="G9" s="32">
        <v>105986.416165812</v>
      </c>
      <c r="H9" s="32">
        <v>0.172955719802835</v>
      </c>
    </row>
    <row r="10" spans="1:8" ht="14.25">
      <c r="A10" s="32">
        <v>9</v>
      </c>
      <c r="B10" s="33">
        <v>21</v>
      </c>
      <c r="C10" s="32">
        <v>140189</v>
      </c>
      <c r="D10" s="32">
        <v>584688.23580000002</v>
      </c>
      <c r="E10" s="32">
        <v>545094.92079999996</v>
      </c>
      <c r="F10" s="32">
        <v>39593.315000000002</v>
      </c>
      <c r="G10" s="32">
        <v>545094.92079999996</v>
      </c>
      <c r="H10" s="32">
        <v>6.7716968763406701E-2</v>
      </c>
    </row>
    <row r="11" spans="1:8" ht="14.25">
      <c r="A11" s="32">
        <v>10</v>
      </c>
      <c r="B11" s="33">
        <v>22</v>
      </c>
      <c r="C11" s="32">
        <v>30972</v>
      </c>
      <c r="D11" s="32">
        <v>484896.77533675201</v>
      </c>
      <c r="E11" s="32">
        <v>441464.890549573</v>
      </c>
      <c r="F11" s="32">
        <v>43431.884787179501</v>
      </c>
      <c r="G11" s="32">
        <v>441464.890549573</v>
      </c>
      <c r="H11" s="32">
        <v>8.9569341344901299E-2</v>
      </c>
    </row>
    <row r="12" spans="1:8" ht="14.25">
      <c r="A12" s="32">
        <v>11</v>
      </c>
      <c r="B12" s="33">
        <v>23</v>
      </c>
      <c r="C12" s="32">
        <v>181382.90700000001</v>
      </c>
      <c r="D12" s="32">
        <v>1665770.86423504</v>
      </c>
      <c r="E12" s="32">
        <v>1292591.2649145301</v>
      </c>
      <c r="F12" s="32">
        <v>373179.59932051302</v>
      </c>
      <c r="G12" s="32">
        <v>1292591.2649145301</v>
      </c>
      <c r="H12" s="32">
        <v>0.22402817058028299</v>
      </c>
    </row>
    <row r="13" spans="1:8" ht="14.25">
      <c r="A13" s="32">
        <v>12</v>
      </c>
      <c r="B13" s="33">
        <v>24</v>
      </c>
      <c r="C13" s="32">
        <v>26995.547999999999</v>
      </c>
      <c r="D13" s="32">
        <v>618410.231519658</v>
      </c>
      <c r="E13" s="32">
        <v>552676.90301880299</v>
      </c>
      <c r="F13" s="32">
        <v>65733.328500854695</v>
      </c>
      <c r="G13" s="32">
        <v>552676.90301880299</v>
      </c>
      <c r="H13" s="32">
        <v>0.10629405069726</v>
      </c>
    </row>
    <row r="14" spans="1:8" ht="14.25">
      <c r="A14" s="32">
        <v>13</v>
      </c>
      <c r="B14" s="33">
        <v>25</v>
      </c>
      <c r="C14" s="32">
        <v>76265</v>
      </c>
      <c r="D14" s="32">
        <v>980264.06499999994</v>
      </c>
      <c r="E14" s="32">
        <v>921933.27639999997</v>
      </c>
      <c r="F14" s="32">
        <v>58330.7886</v>
      </c>
      <c r="G14" s="32">
        <v>921933.27639999997</v>
      </c>
      <c r="H14" s="32">
        <v>5.9505178943798198E-2</v>
      </c>
    </row>
    <row r="15" spans="1:8" ht="14.25">
      <c r="A15" s="32">
        <v>14</v>
      </c>
      <c r="B15" s="33">
        <v>26</v>
      </c>
      <c r="C15" s="32">
        <v>86270</v>
      </c>
      <c r="D15" s="32">
        <v>364408.54692300898</v>
      </c>
      <c r="E15" s="32">
        <v>318255.876867257</v>
      </c>
      <c r="F15" s="32">
        <v>46152.670055752198</v>
      </c>
      <c r="G15" s="32">
        <v>318255.876867257</v>
      </c>
      <c r="H15" s="32">
        <v>0.12665089895793</v>
      </c>
    </row>
    <row r="16" spans="1:8" ht="14.25">
      <c r="A16" s="32">
        <v>15</v>
      </c>
      <c r="B16" s="33">
        <v>27</v>
      </c>
      <c r="C16" s="32">
        <v>144618.82800000001</v>
      </c>
      <c r="D16" s="32">
        <v>1009442.94810885</v>
      </c>
      <c r="E16" s="32">
        <v>874760.73895752197</v>
      </c>
      <c r="F16" s="32">
        <v>134682.209151327</v>
      </c>
      <c r="G16" s="32">
        <v>874760.73895752197</v>
      </c>
      <c r="H16" s="32">
        <v>0.13342230920890499</v>
      </c>
    </row>
    <row r="17" spans="1:8" ht="14.25">
      <c r="A17" s="32">
        <v>16</v>
      </c>
      <c r="B17" s="33">
        <v>29</v>
      </c>
      <c r="C17" s="32">
        <v>211784</v>
      </c>
      <c r="D17" s="32">
        <v>2553128.5987444399</v>
      </c>
      <c r="E17" s="32">
        <v>2428109.7173401699</v>
      </c>
      <c r="F17" s="32">
        <v>125018.881404274</v>
      </c>
      <c r="G17" s="32">
        <v>2428109.7173401699</v>
      </c>
      <c r="H17" s="32">
        <v>4.8966934711300598E-2</v>
      </c>
    </row>
    <row r="18" spans="1:8" ht="14.25">
      <c r="A18" s="32">
        <v>17</v>
      </c>
      <c r="B18" s="33">
        <v>31</v>
      </c>
      <c r="C18" s="32">
        <v>40012.688999999998</v>
      </c>
      <c r="D18" s="32">
        <v>305319.68263455899</v>
      </c>
      <c r="E18" s="32">
        <v>256627.89794259201</v>
      </c>
      <c r="F18" s="32">
        <v>48691.784691966997</v>
      </c>
      <c r="G18" s="32">
        <v>256627.89794259201</v>
      </c>
      <c r="H18" s="32">
        <v>0.159478040432286</v>
      </c>
    </row>
    <row r="19" spans="1:8" ht="14.25">
      <c r="A19" s="32">
        <v>18</v>
      </c>
      <c r="B19" s="33">
        <v>32</v>
      </c>
      <c r="C19" s="32">
        <v>29612.195</v>
      </c>
      <c r="D19" s="32">
        <v>433485.97786077502</v>
      </c>
      <c r="E19" s="32">
        <v>399959.63033761899</v>
      </c>
      <c r="F19" s="32">
        <v>33526.347523155498</v>
      </c>
      <c r="G19" s="32">
        <v>399959.63033761899</v>
      </c>
      <c r="H19" s="32">
        <v>7.7341250318189794E-2</v>
      </c>
    </row>
    <row r="20" spans="1:8" ht="14.25">
      <c r="A20" s="32">
        <v>19</v>
      </c>
      <c r="B20" s="33">
        <v>33</v>
      </c>
      <c r="C20" s="32">
        <v>43080.669000000002</v>
      </c>
      <c r="D20" s="32">
        <v>567666.60490916704</v>
      </c>
      <c r="E20" s="32">
        <v>455575.13485811598</v>
      </c>
      <c r="F20" s="32">
        <v>112091.470051051</v>
      </c>
      <c r="G20" s="32">
        <v>455575.13485811598</v>
      </c>
      <c r="H20" s="32">
        <v>0.197460039187944</v>
      </c>
    </row>
    <row r="21" spans="1:8" ht="14.25">
      <c r="A21" s="32">
        <v>20</v>
      </c>
      <c r="B21" s="33">
        <v>34</v>
      </c>
      <c r="C21" s="32">
        <v>50109.52</v>
      </c>
      <c r="D21" s="32">
        <v>280514.31278182397</v>
      </c>
      <c r="E21" s="32">
        <v>200170.09471402099</v>
      </c>
      <c r="F21" s="32">
        <v>80344.218067803304</v>
      </c>
      <c r="G21" s="32">
        <v>200170.09471402099</v>
      </c>
      <c r="H21" s="32">
        <v>0.28641753524460101</v>
      </c>
    </row>
    <row r="22" spans="1:8" ht="14.25">
      <c r="A22" s="32">
        <v>21</v>
      </c>
      <c r="B22" s="33">
        <v>35</v>
      </c>
      <c r="C22" s="32">
        <v>61005.743999999999</v>
      </c>
      <c r="D22" s="32">
        <v>1350576.8229840701</v>
      </c>
      <c r="E22" s="32">
        <v>1269289.4168776199</v>
      </c>
      <c r="F22" s="32">
        <v>81287.406106455193</v>
      </c>
      <c r="G22" s="32">
        <v>1269289.4168776199</v>
      </c>
      <c r="H22" s="32">
        <v>6.0187176858886401E-2</v>
      </c>
    </row>
    <row r="23" spans="1:8" ht="14.25">
      <c r="A23" s="32">
        <v>22</v>
      </c>
      <c r="B23" s="33">
        <v>36</v>
      </c>
      <c r="C23" s="32">
        <v>130827.249</v>
      </c>
      <c r="D23" s="32">
        <v>547891.74294867297</v>
      </c>
      <c r="E23" s="32">
        <v>461471.567041512</v>
      </c>
      <c r="F23" s="32">
        <v>86420.175907160607</v>
      </c>
      <c r="G23" s="32">
        <v>461471.567041512</v>
      </c>
      <c r="H23" s="32">
        <v>0.157732210823364</v>
      </c>
    </row>
    <row r="24" spans="1:8" ht="14.25">
      <c r="A24" s="32">
        <v>23</v>
      </c>
      <c r="B24" s="33">
        <v>37</v>
      </c>
      <c r="C24" s="32">
        <v>111016.03200000001</v>
      </c>
      <c r="D24" s="32">
        <v>899430.73655132705</v>
      </c>
      <c r="E24" s="32">
        <v>784716.92540502804</v>
      </c>
      <c r="F24" s="32">
        <v>114713.81114629901</v>
      </c>
      <c r="G24" s="32">
        <v>784716.92540502804</v>
      </c>
      <c r="H24" s="32">
        <v>0.12754046141023001</v>
      </c>
    </row>
    <row r="25" spans="1:8" ht="14.25">
      <c r="A25" s="32">
        <v>24</v>
      </c>
      <c r="B25" s="33">
        <v>38</v>
      </c>
      <c r="C25" s="32">
        <v>193244.625</v>
      </c>
      <c r="D25" s="32">
        <v>901759.71480265504</v>
      </c>
      <c r="E25" s="32">
        <v>859756.08541238902</v>
      </c>
      <c r="F25" s="32">
        <v>42003.629390265502</v>
      </c>
      <c r="G25" s="32">
        <v>859756.08541238902</v>
      </c>
      <c r="H25" s="32">
        <v>4.6579625038425797E-2</v>
      </c>
    </row>
    <row r="26" spans="1:8" ht="14.25">
      <c r="A26" s="32">
        <v>25</v>
      </c>
      <c r="B26" s="33">
        <v>39</v>
      </c>
      <c r="C26" s="32">
        <v>98850.796000000002</v>
      </c>
      <c r="D26" s="32">
        <v>136306.18394405901</v>
      </c>
      <c r="E26" s="32">
        <v>100347.822641206</v>
      </c>
      <c r="F26" s="32">
        <v>35958.361302852798</v>
      </c>
      <c r="G26" s="32">
        <v>100347.822641206</v>
      </c>
      <c r="H26" s="32">
        <v>0.26380579561680301</v>
      </c>
    </row>
    <row r="27" spans="1:8" ht="14.25">
      <c r="A27" s="32">
        <v>26</v>
      </c>
      <c r="B27" s="33">
        <v>40</v>
      </c>
      <c r="C27" s="32">
        <v>1.57</v>
      </c>
      <c r="D27" s="32">
        <v>47.0154</v>
      </c>
      <c r="E27" s="32">
        <v>44.4602</v>
      </c>
      <c r="F27" s="32">
        <v>2.5552000000000001</v>
      </c>
      <c r="G27" s="32">
        <v>44.4602</v>
      </c>
      <c r="H27" s="32">
        <v>5.4348149755186599E-2</v>
      </c>
    </row>
    <row r="28" spans="1:8" ht="14.25">
      <c r="A28" s="32">
        <v>27</v>
      </c>
      <c r="B28" s="33">
        <v>42</v>
      </c>
      <c r="C28" s="32">
        <v>28053.376</v>
      </c>
      <c r="D28" s="32">
        <v>379699.49369999999</v>
      </c>
      <c r="E28" s="32">
        <v>354488.84120000002</v>
      </c>
      <c r="F28" s="32">
        <v>25210.6525</v>
      </c>
      <c r="G28" s="32">
        <v>354488.84120000002</v>
      </c>
      <c r="H28" s="32">
        <v>6.6396328987256698E-2</v>
      </c>
    </row>
    <row r="29" spans="1:8" ht="14.25">
      <c r="A29" s="32">
        <v>28</v>
      </c>
      <c r="B29" s="33">
        <v>75</v>
      </c>
      <c r="C29" s="32">
        <v>428</v>
      </c>
      <c r="D29" s="32">
        <v>361354.70085470099</v>
      </c>
      <c r="E29" s="32">
        <v>344802.44564102602</v>
      </c>
      <c r="F29" s="32">
        <v>16552.255213675198</v>
      </c>
      <c r="G29" s="32">
        <v>344802.44564102602</v>
      </c>
      <c r="H29" s="32">
        <v>4.5806115637972003E-2</v>
      </c>
    </row>
    <row r="30" spans="1:8" ht="14.25">
      <c r="A30" s="32">
        <v>29</v>
      </c>
      <c r="B30" s="33">
        <v>76</v>
      </c>
      <c r="C30" s="32">
        <v>3044</v>
      </c>
      <c r="D30" s="32">
        <v>653861.24411111104</v>
      </c>
      <c r="E30" s="32">
        <v>612319.63067350397</v>
      </c>
      <c r="F30" s="32">
        <v>41541.6134376068</v>
      </c>
      <c r="G30" s="32">
        <v>612319.63067350397</v>
      </c>
      <c r="H30" s="32">
        <v>6.3532766029099005E-2</v>
      </c>
    </row>
    <row r="31" spans="1:8" ht="14.25">
      <c r="A31" s="32">
        <v>30</v>
      </c>
      <c r="B31" s="33">
        <v>99</v>
      </c>
      <c r="C31" s="32">
        <v>41</v>
      </c>
      <c r="D31" s="32">
        <v>10453.3966417064</v>
      </c>
      <c r="E31" s="32">
        <v>9100.6572120111905</v>
      </c>
      <c r="F31" s="32">
        <v>1352.73942969518</v>
      </c>
      <c r="G31" s="32">
        <v>9100.6572120111905</v>
      </c>
      <c r="H31" s="32">
        <v>0.129406687229115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2013-12-15T02:43:33Z</dcterms:modified>
</cp:coreProperties>
</file>