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<sst xmlns="http://schemas.openxmlformats.org/spreadsheetml/2006/main" count="114" uniqueCount="71">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</sst>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97" Type="http://schemas.openxmlformats.org/officeDocument/2006/relationships/hyperlink" Target="cid:f8f29c9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13735183.634400001</v>
      </c>
      <c r="F3" s="25">
        <f>RA!I7</f>
        <v>1590981.9091</v>
      </c>
      <c r="G3" s="16">
        <f>E3-F3</f>
        <v>12144201.725300001</v>
      </c>
      <c r="H3" s="27">
        <f>RA!J7</f>
        <v>11.583259106309701</v>
      </c>
      <c r="I3" s="20">
        <f>SUM(I4:I39)</f>
        <v>13735186.615179807</v>
      </c>
      <c r="J3" s="21">
        <f>SUM(J4:J39)</f>
        <v>12144201.568272782</v>
      </c>
      <c r="K3" s="22">
        <f>E3-I3</f>
        <v>-2.9807798061519861</v>
      </c>
      <c r="L3" s="22">
        <f>G3-J3</f>
        <v>0.157027218490839</v>
      </c>
    </row>
    <row r="4" spans="1:12">
      <c r="A4" s="59">
        <f>RA!A8</f>
        <v>41624</v>
      </c>
      <c r="B4" s="12">
        <v>12</v>
      </c>
      <c r="C4" s="56" t="s">
        <v>6</v>
      </c>
      <c r="D4" s="56"/>
      <c r="E4" s="15">
        <f>VLOOKUP(C4,RA!B8:D39,3,0)</f>
        <v>534442.70739999996</v>
      </c>
      <c r="F4" s="25">
        <f>VLOOKUP(C4,RA!B8:I43,8,0)</f>
        <v>77274.4234</v>
      </c>
      <c r="G4" s="16">
        <f t="shared" ref="G4:G39" si="0">E4-F4</f>
        <v>457168.28399999999</v>
      </c>
      <c r="H4" s="27">
        <f>RA!J8</f>
        <v>14.458878815267401</v>
      </c>
      <c r="I4" s="20">
        <f>VLOOKUP(B4,RMS!B:D,3,FALSE)</f>
        <v>534443.10393675196</v>
      </c>
      <c r="J4" s="21">
        <f>VLOOKUP(B4,RMS!B:E,4,FALSE)</f>
        <v>457168.28270085499</v>
      </c>
      <c r="K4" s="22">
        <f t="shared" ref="K4:K39" si="1">E4-I4</f>
        <v>-0.39653675199951977</v>
      </c>
      <c r="L4" s="22">
        <f t="shared" ref="L4:L39" si="2">G4-J4</f>
        <v>1.2991449912078679E-3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61428.828200000004</v>
      </c>
      <c r="F5" s="25">
        <f>VLOOKUP(C5,RA!B9:I44,8,0)</f>
        <v>13559.1659</v>
      </c>
      <c r="G5" s="16">
        <f t="shared" si="0"/>
        <v>47869.662300000004</v>
      </c>
      <c r="H5" s="27">
        <f>RA!J9</f>
        <v>22.072968502433501</v>
      </c>
      <c r="I5" s="20">
        <f>VLOOKUP(B5,RMS!B:D,3,FALSE)</f>
        <v>61428.851277747497</v>
      </c>
      <c r="J5" s="21">
        <f>VLOOKUP(B5,RMS!B:E,4,FALSE)</f>
        <v>47869.667271235201</v>
      </c>
      <c r="K5" s="22">
        <f t="shared" si="1"/>
        <v>-2.3077747493516654E-2</v>
      </c>
      <c r="L5" s="22">
        <f t="shared" si="2"/>
        <v>-4.971235197444912E-3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92482.481700000004</v>
      </c>
      <c r="F6" s="25">
        <f>VLOOKUP(C6,RA!B10:I45,8,0)</f>
        <v>23614.718099999998</v>
      </c>
      <c r="G6" s="16">
        <f t="shared" si="0"/>
        <v>68867.763600000006</v>
      </c>
      <c r="H6" s="27">
        <f>RA!J10</f>
        <v>25.534260830718999</v>
      </c>
      <c r="I6" s="20">
        <f>VLOOKUP(B6,RMS!B:D,3,FALSE)</f>
        <v>92484.178340170896</v>
      </c>
      <c r="J6" s="21">
        <f>VLOOKUP(B6,RMS!B:E,4,FALSE)</f>
        <v>68867.763818803403</v>
      </c>
      <c r="K6" s="22">
        <f t="shared" si="1"/>
        <v>-1.6966401708923513</v>
      </c>
      <c r="L6" s="22">
        <f t="shared" si="2"/>
        <v>-2.1880339772906154E-4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106022.1125</v>
      </c>
      <c r="F7" s="25">
        <f>VLOOKUP(C7,RA!B11:I46,8,0)</f>
        <v>18950.032599999999</v>
      </c>
      <c r="G7" s="16">
        <f t="shared" si="0"/>
        <v>87072.079900000012</v>
      </c>
      <c r="H7" s="27">
        <f>RA!J11</f>
        <v>17.873660647914399</v>
      </c>
      <c r="I7" s="20">
        <f>VLOOKUP(B7,RMS!B:D,3,FALSE)</f>
        <v>106022.133705983</v>
      </c>
      <c r="J7" s="21">
        <f>VLOOKUP(B7,RMS!B:E,4,FALSE)</f>
        <v>87072.079961538504</v>
      </c>
      <c r="K7" s="22">
        <f t="shared" si="1"/>
        <v>-2.1205982993706129E-2</v>
      </c>
      <c r="L7" s="22">
        <f t="shared" si="2"/>
        <v>-6.1538492445833981E-5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303462.28470000002</v>
      </c>
      <c r="F8" s="25">
        <f>VLOOKUP(C8,RA!B12:I47,8,0)</f>
        <v>-2436.9792000000002</v>
      </c>
      <c r="G8" s="16">
        <f t="shared" si="0"/>
        <v>305899.26390000002</v>
      </c>
      <c r="H8" s="27">
        <f>RA!J12</f>
        <v>-0.80305834460093595</v>
      </c>
      <c r="I8" s="20">
        <f>VLOOKUP(B8,RMS!B:D,3,FALSE)</f>
        <v>303462.27771196602</v>
      </c>
      <c r="J8" s="21">
        <f>VLOOKUP(B8,RMS!B:E,4,FALSE)</f>
        <v>305899.26320940198</v>
      </c>
      <c r="K8" s="22">
        <f t="shared" si="1"/>
        <v>6.9880340015515685E-3</v>
      </c>
      <c r="L8" s="22">
        <f t="shared" si="2"/>
        <v>6.9059804081916809E-4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511498.80379999999</v>
      </c>
      <c r="F9" s="25">
        <f>VLOOKUP(C9,RA!B13:I48,8,0)</f>
        <v>76514.389299999995</v>
      </c>
      <c r="G9" s="16">
        <f t="shared" si="0"/>
        <v>434984.41450000001</v>
      </c>
      <c r="H9" s="27">
        <f>RA!J13</f>
        <v>14.958859870553599</v>
      </c>
      <c r="I9" s="20">
        <f>VLOOKUP(B9,RMS!B:D,3,FALSE)</f>
        <v>511498.95753675199</v>
      </c>
      <c r="J9" s="21">
        <f>VLOOKUP(B9,RMS!B:E,4,FALSE)</f>
        <v>434984.41492820502</v>
      </c>
      <c r="K9" s="22">
        <f t="shared" si="1"/>
        <v>-0.15373675199225545</v>
      </c>
      <c r="L9" s="22">
        <f t="shared" si="2"/>
        <v>-4.2820500675588846E-4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252021.3959</v>
      </c>
      <c r="F10" s="25">
        <f>VLOOKUP(C10,RA!B14:I49,8,0)</f>
        <v>47750.075400000002</v>
      </c>
      <c r="G10" s="16">
        <f t="shared" si="0"/>
        <v>204271.3205</v>
      </c>
      <c r="H10" s="27">
        <f>RA!J14</f>
        <v>18.9468339501408</v>
      </c>
      <c r="I10" s="20">
        <f>VLOOKUP(B10,RMS!B:D,3,FALSE)</f>
        <v>252021.37813846199</v>
      </c>
      <c r="J10" s="21">
        <f>VLOOKUP(B10,RMS!B:E,4,FALSE)</f>
        <v>204271.32169487199</v>
      </c>
      <c r="K10" s="22">
        <f t="shared" si="1"/>
        <v>1.7761538008926436E-2</v>
      </c>
      <c r="L10" s="22">
        <f t="shared" si="2"/>
        <v>-1.1948719911742955E-3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161946.2444</v>
      </c>
      <c r="F11" s="25">
        <f>VLOOKUP(C11,RA!B15:I50,8,0)</f>
        <v>31799.308000000001</v>
      </c>
      <c r="G11" s="16">
        <f t="shared" si="0"/>
        <v>130146.93639999999</v>
      </c>
      <c r="H11" s="27">
        <f>RA!J15</f>
        <v>19.635718085229001</v>
      </c>
      <c r="I11" s="20">
        <f>VLOOKUP(B11,RMS!B:D,3,FALSE)</f>
        <v>161946.29422649599</v>
      </c>
      <c r="J11" s="21">
        <f>VLOOKUP(B11,RMS!B:E,4,FALSE)</f>
        <v>130146.933363248</v>
      </c>
      <c r="K11" s="22">
        <f t="shared" si="1"/>
        <v>-4.9826495989691466E-2</v>
      </c>
      <c r="L11" s="22">
        <f t="shared" si="2"/>
        <v>3.0367519939318299E-3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388879.65480000002</v>
      </c>
      <c r="F12" s="25">
        <f>VLOOKUP(C12,RA!B16:I51,8,0)</f>
        <v>37904.602299999999</v>
      </c>
      <c r="G12" s="16">
        <f t="shared" si="0"/>
        <v>350975.05249999999</v>
      </c>
      <c r="H12" s="27">
        <f>RA!J16</f>
        <v>9.7471291779186195</v>
      </c>
      <c r="I12" s="20">
        <f>VLOOKUP(B12,RMS!B:D,3,FALSE)</f>
        <v>388879.5895</v>
      </c>
      <c r="J12" s="21">
        <f>VLOOKUP(B12,RMS!B:E,4,FALSE)</f>
        <v>350975.05249999999</v>
      </c>
      <c r="K12" s="22">
        <f t="shared" si="1"/>
        <v>6.5300000016577542E-2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452743.00089999998</v>
      </c>
      <c r="F13" s="25">
        <f>VLOOKUP(C13,RA!B17:I52,8,0)</f>
        <v>46762.785499999998</v>
      </c>
      <c r="G13" s="16">
        <f t="shared" si="0"/>
        <v>405980.21539999999</v>
      </c>
      <c r="H13" s="27">
        <f>RA!J17</f>
        <v>10.328770496074201</v>
      </c>
      <c r="I13" s="20">
        <f>VLOOKUP(B13,RMS!B:D,3,FALSE)</f>
        <v>452743.04712820501</v>
      </c>
      <c r="J13" s="21">
        <f>VLOOKUP(B13,RMS!B:E,4,FALSE)</f>
        <v>405980.21585897403</v>
      </c>
      <c r="K13" s="22">
        <f t="shared" si="1"/>
        <v>-4.6228205028455704E-2</v>
      </c>
      <c r="L13" s="22">
        <f t="shared" si="2"/>
        <v>-4.5897404197603464E-4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1321522.3942</v>
      </c>
      <c r="F14" s="25">
        <f>VLOOKUP(C14,RA!B18:I53,8,0)</f>
        <v>219260.08749999999</v>
      </c>
      <c r="G14" s="16">
        <f t="shared" si="0"/>
        <v>1102262.3067000001</v>
      </c>
      <c r="H14" s="27">
        <f>RA!J18</f>
        <v>16.591477258524399</v>
      </c>
      <c r="I14" s="20">
        <f>VLOOKUP(B14,RMS!B:D,3,FALSE)</f>
        <v>1321522.5196700899</v>
      </c>
      <c r="J14" s="21">
        <f>VLOOKUP(B14,RMS!B:E,4,FALSE)</f>
        <v>1102262.2770290601</v>
      </c>
      <c r="K14" s="22">
        <f t="shared" si="1"/>
        <v>-0.12547008995898068</v>
      </c>
      <c r="L14" s="22">
        <f t="shared" si="2"/>
        <v>2.9670940013602376E-2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511553.84980000003</v>
      </c>
      <c r="F15" s="25">
        <f>VLOOKUP(C15,RA!B19:I54,8,0)</f>
        <v>60227.464599999999</v>
      </c>
      <c r="G15" s="16">
        <f t="shared" si="0"/>
        <v>451326.38520000002</v>
      </c>
      <c r="H15" s="27">
        <f>RA!J19</f>
        <v>11.7734358999638</v>
      </c>
      <c r="I15" s="20">
        <f>VLOOKUP(B15,RMS!B:D,3,FALSE)</f>
        <v>511553.89239145297</v>
      </c>
      <c r="J15" s="21">
        <f>VLOOKUP(B15,RMS!B:E,4,FALSE)</f>
        <v>451326.385095726</v>
      </c>
      <c r="K15" s="22">
        <f t="shared" si="1"/>
        <v>-4.2591452947817743E-2</v>
      </c>
      <c r="L15" s="22">
        <f t="shared" si="2"/>
        <v>1.042740186676383E-4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681614.20499999996</v>
      </c>
      <c r="F16" s="25">
        <f>VLOOKUP(C16,RA!B20:I55,8,0)</f>
        <v>55374.919099999999</v>
      </c>
      <c r="G16" s="16">
        <f t="shared" si="0"/>
        <v>626239.28590000002</v>
      </c>
      <c r="H16" s="27">
        <f>RA!J20</f>
        <v>8.1240852514216595</v>
      </c>
      <c r="I16" s="20">
        <f>VLOOKUP(B16,RMS!B:D,3,FALSE)</f>
        <v>681614.21680000005</v>
      </c>
      <c r="J16" s="21">
        <f>VLOOKUP(B16,RMS!B:E,4,FALSE)</f>
        <v>626239.28590000002</v>
      </c>
      <c r="K16" s="22">
        <f t="shared" si="1"/>
        <v>-1.1800000094808638E-2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317061.74550000002</v>
      </c>
      <c r="F17" s="25">
        <f>VLOOKUP(C17,RA!B21:I56,8,0)</f>
        <v>43598.643100000001</v>
      </c>
      <c r="G17" s="16">
        <f t="shared" si="0"/>
        <v>273463.10240000003</v>
      </c>
      <c r="H17" s="27">
        <f>RA!J21</f>
        <v>13.750836775103799</v>
      </c>
      <c r="I17" s="20">
        <f>VLOOKUP(B17,RMS!B:D,3,FALSE)</f>
        <v>317061.54005050298</v>
      </c>
      <c r="J17" s="21">
        <f>VLOOKUP(B17,RMS!B:E,4,FALSE)</f>
        <v>273463.10236287699</v>
      </c>
      <c r="K17" s="22">
        <f t="shared" si="1"/>
        <v>0.20544949703617021</v>
      </c>
      <c r="L17" s="22">
        <f t="shared" si="2"/>
        <v>3.7123041693121195E-5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803442.14659999998</v>
      </c>
      <c r="F18" s="25">
        <f>VLOOKUP(C18,RA!B22:I57,8,0)</f>
        <v>112191.359</v>
      </c>
      <c r="G18" s="16">
        <f t="shared" si="0"/>
        <v>691250.78759999992</v>
      </c>
      <c r="H18" s="27">
        <f>RA!J22</f>
        <v>13.9638379035467</v>
      </c>
      <c r="I18" s="20">
        <f>VLOOKUP(B18,RMS!B:D,3,FALSE)</f>
        <v>803442.38736342196</v>
      </c>
      <c r="J18" s="21">
        <f>VLOOKUP(B18,RMS!B:E,4,FALSE)</f>
        <v>691250.78639557504</v>
      </c>
      <c r="K18" s="22">
        <f t="shared" si="1"/>
        <v>-0.24076342198532075</v>
      </c>
      <c r="L18" s="22">
        <f t="shared" si="2"/>
        <v>1.2044248869642615E-3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1795420.4402999999</v>
      </c>
      <c r="F19" s="25">
        <f>VLOOKUP(C19,RA!B23:I58,8,0)</f>
        <v>130345.2616</v>
      </c>
      <c r="G19" s="16">
        <f t="shared" si="0"/>
        <v>1665075.1786999998</v>
      </c>
      <c r="H19" s="27">
        <f>RA!J23</f>
        <v>7.2598739924237696</v>
      </c>
      <c r="I19" s="20">
        <f>VLOOKUP(B19,RMS!B:D,3,FALSE)</f>
        <v>1795421.15063333</v>
      </c>
      <c r="J19" s="21">
        <f>VLOOKUP(B19,RMS!B:E,4,FALSE)</f>
        <v>1665075.2062196599</v>
      </c>
      <c r="K19" s="22">
        <f t="shared" si="1"/>
        <v>-0.71033333009108901</v>
      </c>
      <c r="L19" s="22">
        <f t="shared" si="2"/>
        <v>-2.7519660070538521E-2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260210.9412</v>
      </c>
      <c r="F20" s="25">
        <f>VLOOKUP(C20,RA!B24:I59,8,0)</f>
        <v>39113.2379</v>
      </c>
      <c r="G20" s="16">
        <f t="shared" si="0"/>
        <v>221097.70329999999</v>
      </c>
      <c r="H20" s="27">
        <f>RA!J24</f>
        <v>15.0313579127856</v>
      </c>
      <c r="I20" s="20">
        <f>VLOOKUP(B20,RMS!B:D,3,FALSE)</f>
        <v>260210.975110203</v>
      </c>
      <c r="J20" s="21">
        <f>VLOOKUP(B20,RMS!B:E,4,FALSE)</f>
        <v>221097.705349397</v>
      </c>
      <c r="K20" s="22">
        <f t="shared" si="1"/>
        <v>-3.3910202997503802E-2</v>
      </c>
      <c r="L20" s="22">
        <f t="shared" si="2"/>
        <v>-2.0493970077950507E-3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287540.98599999998</v>
      </c>
      <c r="F21" s="25">
        <f>VLOOKUP(C21,RA!B25:I60,8,0)</f>
        <v>26703.559099999999</v>
      </c>
      <c r="G21" s="16">
        <f t="shared" si="0"/>
        <v>260837.42689999996</v>
      </c>
      <c r="H21" s="27">
        <f>RA!J25</f>
        <v>9.2868705333019896</v>
      </c>
      <c r="I21" s="20">
        <f>VLOOKUP(B21,RMS!B:D,3,FALSE)</f>
        <v>287540.98681206402</v>
      </c>
      <c r="J21" s="21">
        <f>VLOOKUP(B21,RMS!B:E,4,FALSE)</f>
        <v>260837.43986989401</v>
      </c>
      <c r="K21" s="22">
        <f t="shared" si="1"/>
        <v>-8.1206404138356447E-4</v>
      </c>
      <c r="L21" s="22">
        <f t="shared" si="2"/>
        <v>-1.2969894043635577E-2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438846.93719999999</v>
      </c>
      <c r="F22" s="25">
        <f>VLOOKUP(C22,RA!B26:I61,8,0)</f>
        <v>97134.445900000006</v>
      </c>
      <c r="G22" s="16">
        <f t="shared" si="0"/>
        <v>341712.49129999999</v>
      </c>
      <c r="H22" s="27">
        <f>RA!J26</f>
        <v>22.134014770560398</v>
      </c>
      <c r="I22" s="20">
        <f>VLOOKUP(B22,RMS!B:D,3,FALSE)</f>
        <v>438846.93971587601</v>
      </c>
      <c r="J22" s="21">
        <f>VLOOKUP(B22,RMS!B:E,4,FALSE)</f>
        <v>341712.50417231402</v>
      </c>
      <c r="K22" s="22">
        <f t="shared" si="1"/>
        <v>-2.5158760254271328E-3</v>
      </c>
      <c r="L22" s="22">
        <f t="shared" si="2"/>
        <v>-1.2872314022388309E-2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244633.09460000001</v>
      </c>
      <c r="F23" s="25">
        <f>VLOOKUP(C23,RA!B27:I62,8,0)</f>
        <v>71001.372099999993</v>
      </c>
      <c r="G23" s="16">
        <f t="shared" si="0"/>
        <v>173631.72250000003</v>
      </c>
      <c r="H23" s="27">
        <f>RA!J27</f>
        <v>29.023616864306302</v>
      </c>
      <c r="I23" s="20">
        <f>VLOOKUP(B23,RMS!B:D,3,FALSE)</f>
        <v>244633.026977642</v>
      </c>
      <c r="J23" s="21">
        <f>VLOOKUP(B23,RMS!B:E,4,FALSE)</f>
        <v>173631.73468412299</v>
      </c>
      <c r="K23" s="22">
        <f t="shared" si="1"/>
        <v>6.7622358008520678E-2</v>
      </c>
      <c r="L23" s="22">
        <f t="shared" si="2"/>
        <v>-1.2184122955659404E-2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1159499.7515</v>
      </c>
      <c r="F24" s="25">
        <f>VLOOKUP(C24,RA!B28:I63,8,0)</f>
        <v>28790.0661</v>
      </c>
      <c r="G24" s="16">
        <f t="shared" si="0"/>
        <v>1130709.6854000001</v>
      </c>
      <c r="H24" s="27">
        <f>RA!J28</f>
        <v>2.4829730289079799</v>
      </c>
      <c r="I24" s="20">
        <f>VLOOKUP(B24,RMS!B:D,3,FALSE)</f>
        <v>1159499.7504150399</v>
      </c>
      <c r="J24" s="21">
        <f>VLOOKUP(B24,RMS!B:E,4,FALSE)</f>
        <v>1130709.7018357599</v>
      </c>
      <c r="K24" s="22">
        <f t="shared" si="1"/>
        <v>1.0849600657820702E-3</v>
      </c>
      <c r="L24" s="22">
        <f t="shared" si="2"/>
        <v>-1.6435759840533137E-2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575247.82660000003</v>
      </c>
      <c r="F25" s="25">
        <f>VLOOKUP(C25,RA!B29:I64,8,0)</f>
        <v>97625.3367</v>
      </c>
      <c r="G25" s="16">
        <f t="shared" si="0"/>
        <v>477622.48990000004</v>
      </c>
      <c r="H25" s="27">
        <f>RA!J29</f>
        <v>16.9710048757618</v>
      </c>
      <c r="I25" s="20">
        <f>VLOOKUP(B25,RMS!B:D,3,FALSE)</f>
        <v>575247.82463716797</v>
      </c>
      <c r="J25" s="21">
        <f>VLOOKUP(B25,RMS!B:E,4,FALSE)</f>
        <v>477622.41418715299</v>
      </c>
      <c r="K25" s="22">
        <f t="shared" si="1"/>
        <v>1.9628320587798953E-3</v>
      </c>
      <c r="L25" s="22">
        <f t="shared" si="2"/>
        <v>7.5712847057729959E-2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635292.08100000001</v>
      </c>
      <c r="F26" s="25">
        <f>VLOOKUP(C26,RA!B30:I65,8,0)</f>
        <v>99395.587100000004</v>
      </c>
      <c r="G26" s="16">
        <f t="shared" si="0"/>
        <v>535896.4939</v>
      </c>
      <c r="H26" s="27">
        <f>RA!J30</f>
        <v>15.645651830500301</v>
      </c>
      <c r="I26" s="20">
        <f>VLOOKUP(B26,RMS!B:D,3,FALSE)</f>
        <v>635292.08244336303</v>
      </c>
      <c r="J26" s="21">
        <f>VLOOKUP(B26,RMS!B:E,4,FALSE)</f>
        <v>535896.50685831194</v>
      </c>
      <c r="K26" s="22">
        <f t="shared" si="1"/>
        <v>-1.4433630276471376E-3</v>
      </c>
      <c r="L26" s="22">
        <f t="shared" si="2"/>
        <v>-1.2958311941474676E-2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692466.39780000004</v>
      </c>
      <c r="F27" s="25">
        <f>VLOOKUP(C27,RA!B31:I66,8,0)</f>
        <v>26806.870299999999</v>
      </c>
      <c r="G27" s="16">
        <f t="shared" si="0"/>
        <v>665659.52750000008</v>
      </c>
      <c r="H27" s="27">
        <f>RA!J31</f>
        <v>3.8712160453080098</v>
      </c>
      <c r="I27" s="20">
        <f>VLOOKUP(B27,RMS!B:D,3,FALSE)</f>
        <v>692466.29913274304</v>
      </c>
      <c r="J27" s="21">
        <f>VLOOKUP(B27,RMS!B:E,4,FALSE)</f>
        <v>665659.384719469</v>
      </c>
      <c r="K27" s="22">
        <f t="shared" si="1"/>
        <v>9.8667256999760866E-2</v>
      </c>
      <c r="L27" s="22">
        <f t="shared" si="2"/>
        <v>0.14278053108137101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124672.79979999999</v>
      </c>
      <c r="F28" s="25">
        <f>VLOOKUP(C28,RA!B32:I67,8,0)</f>
        <v>34542.117400000003</v>
      </c>
      <c r="G28" s="16">
        <f t="shared" si="0"/>
        <v>90130.682399999991</v>
      </c>
      <c r="H28" s="27">
        <f>RA!J32</f>
        <v>27.706217759938401</v>
      </c>
      <c r="I28" s="20">
        <f>VLOOKUP(B28,RMS!B:D,3,FALSE)</f>
        <v>124672.695546328</v>
      </c>
      <c r="J28" s="21">
        <f>VLOOKUP(B28,RMS!B:E,4,FALSE)</f>
        <v>90130.681800435297</v>
      </c>
      <c r="K28" s="22">
        <f t="shared" si="1"/>
        <v>0.1042536719905911</v>
      </c>
      <c r="L28" s="22">
        <f t="shared" si="2"/>
        <v>5.9956469340249896E-4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11.923299999999999</v>
      </c>
      <c r="F29" s="25">
        <f>VLOOKUP(C29,RA!B33:I68,8,0)</f>
        <v>2.6314000000000002</v>
      </c>
      <c r="G29" s="16">
        <f t="shared" si="0"/>
        <v>9.2918999999999983</v>
      </c>
      <c r="H29" s="27">
        <f>RA!J33</f>
        <v>22.069393540378901</v>
      </c>
      <c r="I29" s="20">
        <f>VLOOKUP(B29,RMS!B:D,3,FALSE)</f>
        <v>11.9232</v>
      </c>
      <c r="J29" s="21">
        <f>VLOOKUP(B29,RMS!B:E,4,FALSE)</f>
        <v>9.2919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228387.56899999999</v>
      </c>
      <c r="F31" s="25">
        <f>VLOOKUP(C31,RA!B35:I70,8,0)</f>
        <v>24911.171600000001</v>
      </c>
      <c r="G31" s="16">
        <f t="shared" si="0"/>
        <v>203476.39739999999</v>
      </c>
      <c r="H31" s="27">
        <f>RA!J35</f>
        <v>10.907411339887799</v>
      </c>
      <c r="I31" s="20">
        <f>VLOOKUP(B31,RMS!B:D,3,FALSE)</f>
        <v>228387.5681</v>
      </c>
      <c r="J31" s="21">
        <f>VLOOKUP(B31,RMS!B:E,4,FALSE)</f>
        <v>203476.3989</v>
      </c>
      <c r="K31" s="22">
        <f t="shared" si="1"/>
        <v>8.9999998454004526E-4</v>
      </c>
      <c r="L31" s="22">
        <f t="shared" si="2"/>
        <v>-1.500000013038516E-3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187574.3579</v>
      </c>
      <c r="F35" s="25">
        <f>VLOOKUP(C35,RA!B8:I74,8,0)</f>
        <v>8302.8927999999996</v>
      </c>
      <c r="G35" s="16">
        <f t="shared" si="0"/>
        <v>179271.4651</v>
      </c>
      <c r="H35" s="27">
        <f>RA!J39</f>
        <v>4.4264540702447501</v>
      </c>
      <c r="I35" s="20">
        <f>VLOOKUP(B35,RMS!B:D,3,FALSE)</f>
        <v>187574.358974359</v>
      </c>
      <c r="J35" s="21">
        <f>VLOOKUP(B35,RMS!B:E,4,FALSE)</f>
        <v>179271.46837606799</v>
      </c>
      <c r="K35" s="22">
        <f t="shared" si="1"/>
        <v>-1.0743589955382049E-3</v>
      </c>
      <c r="L35" s="22">
        <f t="shared" si="2"/>
        <v>-3.2760679896455258E-3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595899.88359999994</v>
      </c>
      <c r="F36" s="25">
        <f>VLOOKUP(C36,RA!B8:I75,8,0)</f>
        <v>43496.327400000002</v>
      </c>
      <c r="G36" s="16">
        <f t="shared" si="0"/>
        <v>552403.55619999999</v>
      </c>
      <c r="H36" s="27">
        <f>RA!J40</f>
        <v>7.2992676449651901</v>
      </c>
      <c r="I36" s="20">
        <f>VLOOKUP(B36,RMS!B:D,3,FALSE)</f>
        <v>595899.87627777795</v>
      </c>
      <c r="J36" s="21">
        <f>VLOOKUP(B36,RMS!B:E,4,FALSE)</f>
        <v>552403.54509743606</v>
      </c>
      <c r="K36" s="22">
        <f t="shared" si="1"/>
        <v>7.3222219944000244E-3</v>
      </c>
      <c r="L36" s="22">
        <f t="shared" si="2"/>
        <v>1.1102563934400678E-2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9356.7891999999993</v>
      </c>
      <c r="F39" s="25">
        <f>VLOOKUP(C39,RA!B8:I78,8,0)</f>
        <v>466.03710000000001</v>
      </c>
      <c r="G39" s="16">
        <f t="shared" si="0"/>
        <v>8890.7520999999997</v>
      </c>
      <c r="H39" s="27">
        <f>RA!J43</f>
        <v>4.9807374093668804</v>
      </c>
      <c r="I39" s="20">
        <f>VLOOKUP(B39,RMS!B:D,3,FALSE)</f>
        <v>9356.7894259133209</v>
      </c>
      <c r="J39" s="21">
        <f>VLOOKUP(B39,RMS!B:E,4,FALSE)</f>
        <v>8890.7522123893796</v>
      </c>
      <c r="K39" s="22">
        <f t="shared" si="1"/>
        <v>-2.2591332162846811E-4</v>
      </c>
      <c r="L39" s="22">
        <f t="shared" si="2"/>
        <v>-1.1238937986490782E-4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13735183.634400001</v>
      </c>
      <c r="E7" s="44">
        <v>16538297</v>
      </c>
      <c r="F7" s="45">
        <v>83.050773815466002</v>
      </c>
      <c r="G7" s="44">
        <v>18841408.922200002</v>
      </c>
      <c r="H7" s="45">
        <v>-27.101079908008199</v>
      </c>
      <c r="I7" s="44">
        <v>1590981.9091</v>
      </c>
      <c r="J7" s="45">
        <v>11.583259106309701</v>
      </c>
      <c r="K7" s="44">
        <v>2460822.8366999999</v>
      </c>
      <c r="L7" s="45">
        <v>13.0607156124111</v>
      </c>
      <c r="M7" s="45">
        <v>-0.35347564019133898</v>
      </c>
      <c r="N7" s="44">
        <v>259625479.10010001</v>
      </c>
      <c r="O7" s="44">
        <v>6076344684.3254995</v>
      </c>
      <c r="P7" s="44">
        <v>796420</v>
      </c>
      <c r="Q7" s="44">
        <v>1112170</v>
      </c>
      <c r="R7" s="45">
        <v>-28.390443906956701</v>
      </c>
      <c r="S7" s="44">
        <v>17.246156091509501</v>
      </c>
      <c r="T7" s="44">
        <v>18.981553081813001</v>
      </c>
      <c r="U7" s="46">
        <v>-10.0625146907831</v>
      </c>
    </row>
    <row r="8" spans="1:23" ht="12" thickBot="1">
      <c r="A8" s="70">
        <v>41624</v>
      </c>
      <c r="B8" s="60" t="s">
        <v>6</v>
      </c>
      <c r="C8" s="61"/>
      <c r="D8" s="47">
        <v>534442.70739999996</v>
      </c>
      <c r="E8" s="47">
        <v>563821</v>
      </c>
      <c r="F8" s="48">
        <v>94.789429162801696</v>
      </c>
      <c r="G8" s="47">
        <v>618105.62309999997</v>
      </c>
      <c r="H8" s="48">
        <v>-13.535375277837399</v>
      </c>
      <c r="I8" s="47">
        <v>77274.4234</v>
      </c>
      <c r="J8" s="48">
        <v>14.458878815267401</v>
      </c>
      <c r="K8" s="47">
        <v>147686.26300000001</v>
      </c>
      <c r="L8" s="48">
        <v>23.8933699161812</v>
      </c>
      <c r="M8" s="48">
        <v>-0.47676634352918801</v>
      </c>
      <c r="N8" s="47">
        <v>9671371.7117999997</v>
      </c>
      <c r="O8" s="47">
        <v>213926024.4005</v>
      </c>
      <c r="P8" s="47">
        <v>21158</v>
      </c>
      <c r="Q8" s="47">
        <v>28111</v>
      </c>
      <c r="R8" s="48">
        <v>-24.734089858062699</v>
      </c>
      <c r="S8" s="47">
        <v>25.259604282068199</v>
      </c>
      <c r="T8" s="47">
        <v>25.2249195226068</v>
      </c>
      <c r="U8" s="49">
        <v>0.13731315452973</v>
      </c>
    </row>
    <row r="9" spans="1:23" ht="12" thickBot="1">
      <c r="A9" s="71"/>
      <c r="B9" s="60" t="s">
        <v>7</v>
      </c>
      <c r="C9" s="61"/>
      <c r="D9" s="47">
        <v>61428.828200000004</v>
      </c>
      <c r="E9" s="47">
        <v>76397</v>
      </c>
      <c r="F9" s="48">
        <v>80.407382750631598</v>
      </c>
      <c r="G9" s="47">
        <v>149392.62789999999</v>
      </c>
      <c r="H9" s="48">
        <v>-58.880950778160901</v>
      </c>
      <c r="I9" s="47">
        <v>13559.1659</v>
      </c>
      <c r="J9" s="48">
        <v>22.072968502433501</v>
      </c>
      <c r="K9" s="47">
        <v>36017.221599999997</v>
      </c>
      <c r="L9" s="48">
        <v>24.109102374254402</v>
      </c>
      <c r="M9" s="48">
        <v>-0.62353659450511301</v>
      </c>
      <c r="N9" s="47">
        <v>1493343.5271000001</v>
      </c>
      <c r="O9" s="47">
        <v>39301762.829300001</v>
      </c>
      <c r="P9" s="47">
        <v>4052</v>
      </c>
      <c r="Q9" s="47">
        <v>8518</v>
      </c>
      <c r="R9" s="48">
        <v>-52.430147922047396</v>
      </c>
      <c r="S9" s="47">
        <v>15.160125419545899</v>
      </c>
      <c r="T9" s="47">
        <v>15.2048997299836</v>
      </c>
      <c r="U9" s="49">
        <v>-0.29534261227108699</v>
      </c>
    </row>
    <row r="10" spans="1:23" ht="12" thickBot="1">
      <c r="A10" s="71"/>
      <c r="B10" s="60" t="s">
        <v>8</v>
      </c>
      <c r="C10" s="61"/>
      <c r="D10" s="47">
        <v>92482.481700000004</v>
      </c>
      <c r="E10" s="47">
        <v>88844</v>
      </c>
      <c r="F10" s="48">
        <v>104.095360069335</v>
      </c>
      <c r="G10" s="47">
        <v>153833.89319999999</v>
      </c>
      <c r="H10" s="48">
        <v>-39.881595806872603</v>
      </c>
      <c r="I10" s="47">
        <v>23614.718099999998</v>
      </c>
      <c r="J10" s="48">
        <v>25.534260830718999</v>
      </c>
      <c r="K10" s="47">
        <v>43282.413399999998</v>
      </c>
      <c r="L10" s="48">
        <v>28.1358109709467</v>
      </c>
      <c r="M10" s="48">
        <v>-0.45440385031764402</v>
      </c>
      <c r="N10" s="47">
        <v>1992782.1177000001</v>
      </c>
      <c r="O10" s="47">
        <v>53338901.584899999</v>
      </c>
      <c r="P10" s="47">
        <v>75761</v>
      </c>
      <c r="Q10" s="47">
        <v>110580</v>
      </c>
      <c r="R10" s="48">
        <v>-31.487610779526101</v>
      </c>
      <c r="S10" s="47">
        <v>1.2207135821860899</v>
      </c>
      <c r="T10" s="47">
        <v>1.5459196681135801</v>
      </c>
      <c r="U10" s="49">
        <v>-26.640654341300099</v>
      </c>
    </row>
    <row r="11" spans="1:23" ht="12" thickBot="1">
      <c r="A11" s="71"/>
      <c r="B11" s="60" t="s">
        <v>9</v>
      </c>
      <c r="C11" s="61"/>
      <c r="D11" s="47">
        <v>106022.1125</v>
      </c>
      <c r="E11" s="47">
        <v>80514</v>
      </c>
      <c r="F11" s="48">
        <v>131.68158643217299</v>
      </c>
      <c r="G11" s="47">
        <v>103850.81200000001</v>
      </c>
      <c r="H11" s="48">
        <v>2.0907881779489701</v>
      </c>
      <c r="I11" s="47">
        <v>18950.032599999999</v>
      </c>
      <c r="J11" s="48">
        <v>17.873660647914399</v>
      </c>
      <c r="K11" s="47">
        <v>22097.780299999999</v>
      </c>
      <c r="L11" s="48">
        <v>21.278389522847402</v>
      </c>
      <c r="M11" s="48">
        <v>-0.14244632977910501</v>
      </c>
      <c r="N11" s="47">
        <v>1198923.6262999999</v>
      </c>
      <c r="O11" s="47">
        <v>19768489.566799998</v>
      </c>
      <c r="P11" s="47">
        <v>4590</v>
      </c>
      <c r="Q11" s="47">
        <v>5173</v>
      </c>
      <c r="R11" s="48">
        <v>-11.2700560603132</v>
      </c>
      <c r="S11" s="47">
        <v>23.098499455337699</v>
      </c>
      <c r="T11" s="47">
        <v>22.277465667891001</v>
      </c>
      <c r="U11" s="49">
        <v>3.5544897149454799</v>
      </c>
    </row>
    <row r="12" spans="1:23" ht="12" thickBot="1">
      <c r="A12" s="71"/>
      <c r="B12" s="60" t="s">
        <v>10</v>
      </c>
      <c r="C12" s="61"/>
      <c r="D12" s="47">
        <v>303462.28470000002</v>
      </c>
      <c r="E12" s="47">
        <v>252458</v>
      </c>
      <c r="F12" s="48">
        <v>120.203077224727</v>
      </c>
      <c r="G12" s="47">
        <v>286218.27899999998</v>
      </c>
      <c r="H12" s="48">
        <v>6.0247744344798004</v>
      </c>
      <c r="I12" s="47">
        <v>-2436.9792000000002</v>
      </c>
      <c r="J12" s="48">
        <v>-0.80305834460093595</v>
      </c>
      <c r="K12" s="47">
        <v>26478.113600000001</v>
      </c>
      <c r="L12" s="48">
        <v>9.2510211760444605</v>
      </c>
      <c r="M12" s="48">
        <v>-1.09203749318456</v>
      </c>
      <c r="N12" s="47">
        <v>4181830.2763</v>
      </c>
      <c r="O12" s="47">
        <v>76172661.930899993</v>
      </c>
      <c r="P12" s="47">
        <v>2428</v>
      </c>
      <c r="Q12" s="47">
        <v>2616</v>
      </c>
      <c r="R12" s="48">
        <v>-7.1865443425076503</v>
      </c>
      <c r="S12" s="47">
        <v>124.98446651565099</v>
      </c>
      <c r="T12" s="47">
        <v>115.113430504587</v>
      </c>
      <c r="U12" s="49">
        <v>7.8978102529465399</v>
      </c>
    </row>
    <row r="13" spans="1:23" ht="12" thickBot="1">
      <c r="A13" s="71"/>
      <c r="B13" s="60" t="s">
        <v>11</v>
      </c>
      <c r="C13" s="61"/>
      <c r="D13" s="47">
        <v>511498.80379999999</v>
      </c>
      <c r="E13" s="47">
        <v>435784</v>
      </c>
      <c r="F13" s="48">
        <v>117.374388183137</v>
      </c>
      <c r="G13" s="47">
        <v>503951.4901</v>
      </c>
      <c r="H13" s="48">
        <v>1.49762702328797</v>
      </c>
      <c r="I13" s="47">
        <v>76514.389299999995</v>
      </c>
      <c r="J13" s="48">
        <v>14.958859870553599</v>
      </c>
      <c r="K13" s="47">
        <v>94401.175099999993</v>
      </c>
      <c r="L13" s="48">
        <v>18.732194854958699</v>
      </c>
      <c r="M13" s="48">
        <v>-0.18947630451689201</v>
      </c>
      <c r="N13" s="47">
        <v>6968011.3773999996</v>
      </c>
      <c r="O13" s="47">
        <v>116647374.7837</v>
      </c>
      <c r="P13" s="47">
        <v>11821</v>
      </c>
      <c r="Q13" s="47">
        <v>14599</v>
      </c>
      <c r="R13" s="48">
        <v>-19.028700595931198</v>
      </c>
      <c r="S13" s="47">
        <v>43.270349699687003</v>
      </c>
      <c r="T13" s="47">
        <v>44.512764552366598</v>
      </c>
      <c r="U13" s="49">
        <v>-2.8712845200060801</v>
      </c>
    </row>
    <row r="14" spans="1:23" ht="12" thickBot="1">
      <c r="A14" s="71"/>
      <c r="B14" s="60" t="s">
        <v>12</v>
      </c>
      <c r="C14" s="61"/>
      <c r="D14" s="47">
        <v>252021.3959</v>
      </c>
      <c r="E14" s="47">
        <v>210584</v>
      </c>
      <c r="F14" s="48">
        <v>119.677371452722</v>
      </c>
      <c r="G14" s="47">
        <v>215375.87</v>
      </c>
      <c r="H14" s="48">
        <v>17.014685024835899</v>
      </c>
      <c r="I14" s="47">
        <v>47750.075400000002</v>
      </c>
      <c r="J14" s="48">
        <v>18.9468339501408</v>
      </c>
      <c r="K14" s="47">
        <v>42450.680399999997</v>
      </c>
      <c r="L14" s="48">
        <v>19.7100447696392</v>
      </c>
      <c r="M14" s="48">
        <v>0.124836514987873</v>
      </c>
      <c r="N14" s="47">
        <v>3460275.307</v>
      </c>
      <c r="O14" s="47">
        <v>60149962.952100001</v>
      </c>
      <c r="P14" s="47">
        <v>4715</v>
      </c>
      <c r="Q14" s="47">
        <v>6036</v>
      </c>
      <c r="R14" s="48">
        <v>-21.8853545394301</v>
      </c>
      <c r="S14" s="47">
        <v>53.450985344644799</v>
      </c>
      <c r="T14" s="47">
        <v>54.397972548045097</v>
      </c>
      <c r="U14" s="49">
        <v>-1.77169269620431</v>
      </c>
    </row>
    <row r="15" spans="1:23" ht="12" thickBot="1">
      <c r="A15" s="71"/>
      <c r="B15" s="60" t="s">
        <v>13</v>
      </c>
      <c r="C15" s="61"/>
      <c r="D15" s="47">
        <v>161946.2444</v>
      </c>
      <c r="E15" s="47">
        <v>128585</v>
      </c>
      <c r="F15" s="48">
        <v>125.94489590543201</v>
      </c>
      <c r="G15" s="47">
        <v>131556.90900000001</v>
      </c>
      <c r="H15" s="48">
        <v>23.099763920418699</v>
      </c>
      <c r="I15" s="47">
        <v>31799.308000000001</v>
      </c>
      <c r="J15" s="48">
        <v>19.635718085229001</v>
      </c>
      <c r="K15" s="47">
        <v>31460.3701</v>
      </c>
      <c r="L15" s="48">
        <v>23.9138866511374</v>
      </c>
      <c r="M15" s="48">
        <v>1.0773487372293E-2</v>
      </c>
      <c r="N15" s="47">
        <v>2135621.1564000002</v>
      </c>
      <c r="O15" s="47">
        <v>38126564.618699998</v>
      </c>
      <c r="P15" s="47">
        <v>4838</v>
      </c>
      <c r="Q15" s="47">
        <v>5719</v>
      </c>
      <c r="R15" s="48">
        <v>-15.404791047385901</v>
      </c>
      <c r="S15" s="47">
        <v>33.473799999999997</v>
      </c>
      <c r="T15" s="47">
        <v>34.046895890889999</v>
      </c>
      <c r="U15" s="49">
        <v>-1.71207299706044</v>
      </c>
    </row>
    <row r="16" spans="1:23" ht="12" thickBot="1">
      <c r="A16" s="71"/>
      <c r="B16" s="60" t="s">
        <v>14</v>
      </c>
      <c r="C16" s="61"/>
      <c r="D16" s="47">
        <v>388879.65480000002</v>
      </c>
      <c r="E16" s="47">
        <v>390336</v>
      </c>
      <c r="F16" s="48">
        <v>99.626899594195805</v>
      </c>
      <c r="G16" s="47">
        <v>649535.1568</v>
      </c>
      <c r="H16" s="48">
        <v>-40.1295448400585</v>
      </c>
      <c r="I16" s="47">
        <v>37904.602299999999</v>
      </c>
      <c r="J16" s="48">
        <v>9.7471291779186195</v>
      </c>
      <c r="K16" s="47">
        <v>52958.635999999999</v>
      </c>
      <c r="L16" s="48">
        <v>8.1533132495715908</v>
      </c>
      <c r="M16" s="48">
        <v>-0.284260223393971</v>
      </c>
      <c r="N16" s="47">
        <v>9304083.0921999998</v>
      </c>
      <c r="O16" s="47">
        <v>295249295.24580002</v>
      </c>
      <c r="P16" s="47">
        <v>25623</v>
      </c>
      <c r="Q16" s="47">
        <v>44516</v>
      </c>
      <c r="R16" s="48">
        <v>-42.440920118609</v>
      </c>
      <c r="S16" s="47">
        <v>15.1769759512938</v>
      </c>
      <c r="T16" s="47">
        <v>15.4538791535628</v>
      </c>
      <c r="U16" s="49">
        <v>-1.82449522986427</v>
      </c>
    </row>
    <row r="17" spans="1:21" ht="12" thickBot="1">
      <c r="A17" s="71"/>
      <c r="B17" s="60" t="s">
        <v>15</v>
      </c>
      <c r="C17" s="61"/>
      <c r="D17" s="47">
        <v>452743.00089999998</v>
      </c>
      <c r="E17" s="47">
        <v>755373</v>
      </c>
      <c r="F17" s="48">
        <v>59.936349445902898</v>
      </c>
      <c r="G17" s="47">
        <v>630527.78489999997</v>
      </c>
      <c r="H17" s="48">
        <v>-28.196185522291699</v>
      </c>
      <c r="I17" s="47">
        <v>46762.785499999998</v>
      </c>
      <c r="J17" s="48">
        <v>10.328770496074201</v>
      </c>
      <c r="K17" s="47">
        <v>50730.683299999997</v>
      </c>
      <c r="L17" s="48">
        <v>8.0457490557764597</v>
      </c>
      <c r="M17" s="48">
        <v>-7.8214948861136002E-2</v>
      </c>
      <c r="N17" s="47">
        <v>7715555.1531999996</v>
      </c>
      <c r="O17" s="47">
        <v>272998562.2245</v>
      </c>
      <c r="P17" s="47">
        <v>10418</v>
      </c>
      <c r="Q17" s="47">
        <v>12304</v>
      </c>
      <c r="R17" s="48">
        <v>-15.3283485045514</v>
      </c>
      <c r="S17" s="47">
        <v>43.457765492417003</v>
      </c>
      <c r="T17" s="47">
        <v>64.316556128088394</v>
      </c>
      <c r="U17" s="49">
        <v>-47.997844342252598</v>
      </c>
    </row>
    <row r="18" spans="1:21" ht="12" thickBot="1">
      <c r="A18" s="71"/>
      <c r="B18" s="60" t="s">
        <v>16</v>
      </c>
      <c r="C18" s="61"/>
      <c r="D18" s="47">
        <v>1321522.3942</v>
      </c>
      <c r="E18" s="47">
        <v>1314845</v>
      </c>
      <c r="F18" s="48">
        <v>100.507846491412</v>
      </c>
      <c r="G18" s="47">
        <v>2022907.1084</v>
      </c>
      <c r="H18" s="48">
        <v>-34.6721167416706</v>
      </c>
      <c r="I18" s="47">
        <v>219260.08749999999</v>
      </c>
      <c r="J18" s="48">
        <v>16.591477258524399</v>
      </c>
      <c r="K18" s="47">
        <v>362930.60060000001</v>
      </c>
      <c r="L18" s="48">
        <v>17.941041340601</v>
      </c>
      <c r="M18" s="48">
        <v>-0.39586221956066198</v>
      </c>
      <c r="N18" s="47">
        <v>26729234.334399998</v>
      </c>
      <c r="O18" s="47">
        <v>690594808.15910006</v>
      </c>
      <c r="P18" s="47">
        <v>66103</v>
      </c>
      <c r="Q18" s="47">
        <v>127285</v>
      </c>
      <c r="R18" s="48">
        <v>-48.066936402561197</v>
      </c>
      <c r="S18" s="47">
        <v>19.991867149751101</v>
      </c>
      <c r="T18" s="47">
        <v>28.1976434198845</v>
      </c>
      <c r="U18" s="49">
        <v>-41.045572225281198</v>
      </c>
    </row>
    <row r="19" spans="1:21" ht="12" thickBot="1">
      <c r="A19" s="71"/>
      <c r="B19" s="60" t="s">
        <v>17</v>
      </c>
      <c r="C19" s="61"/>
      <c r="D19" s="47">
        <v>511553.84980000003</v>
      </c>
      <c r="E19" s="47">
        <v>586750</v>
      </c>
      <c r="F19" s="48">
        <v>87.184294810396295</v>
      </c>
      <c r="G19" s="47">
        <v>720202.18839999998</v>
      </c>
      <c r="H19" s="48">
        <v>-28.970800416968</v>
      </c>
      <c r="I19" s="47">
        <v>60227.464599999999</v>
      </c>
      <c r="J19" s="48">
        <v>11.7734358999638</v>
      </c>
      <c r="K19" s="47">
        <v>94043.047399999996</v>
      </c>
      <c r="L19" s="48">
        <v>13.057867487035301</v>
      </c>
      <c r="M19" s="48">
        <v>-0.35957557453630501</v>
      </c>
      <c r="N19" s="47">
        <v>10968523.6985</v>
      </c>
      <c r="O19" s="47">
        <v>242138399.28439999</v>
      </c>
      <c r="P19" s="47">
        <v>12585</v>
      </c>
      <c r="Q19" s="47">
        <v>20077</v>
      </c>
      <c r="R19" s="48">
        <v>-37.316332121332898</v>
      </c>
      <c r="S19" s="47">
        <v>40.647902248708803</v>
      </c>
      <c r="T19" s="47">
        <v>35.337773282861001</v>
      </c>
      <c r="U19" s="49">
        <v>13.0637220424247</v>
      </c>
    </row>
    <row r="20" spans="1:21" ht="12" thickBot="1">
      <c r="A20" s="71"/>
      <c r="B20" s="60" t="s">
        <v>18</v>
      </c>
      <c r="C20" s="61"/>
      <c r="D20" s="47">
        <v>681614.20499999996</v>
      </c>
      <c r="E20" s="47">
        <v>888625</v>
      </c>
      <c r="F20" s="48">
        <v>76.704369672246401</v>
      </c>
      <c r="G20" s="47">
        <v>1114299.1403000001</v>
      </c>
      <c r="H20" s="48">
        <v>-38.8302314568339</v>
      </c>
      <c r="I20" s="47">
        <v>55374.919099999999</v>
      </c>
      <c r="J20" s="48">
        <v>8.1240852514216595</v>
      </c>
      <c r="K20" s="47">
        <v>77929.050799999997</v>
      </c>
      <c r="L20" s="48">
        <v>6.9935484989263603</v>
      </c>
      <c r="M20" s="48">
        <v>-0.28941879143227001</v>
      </c>
      <c r="N20" s="47">
        <v>16253194.6832</v>
      </c>
      <c r="O20" s="47">
        <v>370123111.58660001</v>
      </c>
      <c r="P20" s="47">
        <v>31791</v>
      </c>
      <c r="Q20" s="47">
        <v>41588</v>
      </c>
      <c r="R20" s="48">
        <v>-23.557276137347301</v>
      </c>
      <c r="S20" s="47">
        <v>21.4404770217986</v>
      </c>
      <c r="T20" s="47">
        <v>23.788862715206299</v>
      </c>
      <c r="U20" s="49">
        <v>-10.9530477844316</v>
      </c>
    </row>
    <row r="21" spans="1:21" ht="12" thickBot="1">
      <c r="A21" s="71"/>
      <c r="B21" s="60" t="s">
        <v>19</v>
      </c>
      <c r="C21" s="61"/>
      <c r="D21" s="47">
        <v>317061.74550000002</v>
      </c>
      <c r="E21" s="47">
        <v>331045</v>
      </c>
      <c r="F21" s="48">
        <v>95.776026068963404</v>
      </c>
      <c r="G21" s="47">
        <v>411250.19300000003</v>
      </c>
      <c r="H21" s="48">
        <v>-22.902955209068999</v>
      </c>
      <c r="I21" s="47">
        <v>43598.643100000001</v>
      </c>
      <c r="J21" s="48">
        <v>13.750836775103799</v>
      </c>
      <c r="K21" s="47">
        <v>54999.813199999997</v>
      </c>
      <c r="L21" s="48">
        <v>13.3738084835379</v>
      </c>
      <c r="M21" s="48">
        <v>-0.20729470586638299</v>
      </c>
      <c r="N21" s="47">
        <v>5608801.3172000004</v>
      </c>
      <c r="O21" s="47">
        <v>137516541.71430001</v>
      </c>
      <c r="P21" s="47">
        <v>30195</v>
      </c>
      <c r="Q21" s="47">
        <v>39285</v>
      </c>
      <c r="R21" s="48">
        <v>-23.138602520045801</v>
      </c>
      <c r="S21" s="47">
        <v>10.5004717834079</v>
      </c>
      <c r="T21" s="47">
        <v>10.7160434516991</v>
      </c>
      <c r="U21" s="49">
        <v>-2.0529712639379101</v>
      </c>
    </row>
    <row r="22" spans="1:21" ht="12" thickBot="1">
      <c r="A22" s="71"/>
      <c r="B22" s="60" t="s">
        <v>20</v>
      </c>
      <c r="C22" s="61"/>
      <c r="D22" s="47">
        <v>803442.14659999998</v>
      </c>
      <c r="E22" s="47">
        <v>895909</v>
      </c>
      <c r="F22" s="48">
        <v>89.678990455503893</v>
      </c>
      <c r="G22" s="47">
        <v>949031.26439999999</v>
      </c>
      <c r="H22" s="48">
        <v>-15.340813655074401</v>
      </c>
      <c r="I22" s="47">
        <v>112191.359</v>
      </c>
      <c r="J22" s="48">
        <v>13.9638379035467</v>
      </c>
      <c r="K22" s="47">
        <v>134977.45069999999</v>
      </c>
      <c r="L22" s="48">
        <v>14.2226558558464</v>
      </c>
      <c r="M22" s="48">
        <v>-0.16881406176979999</v>
      </c>
      <c r="N22" s="47">
        <v>15406781.990700001</v>
      </c>
      <c r="O22" s="47">
        <v>391457309.86540002</v>
      </c>
      <c r="P22" s="47">
        <v>48447</v>
      </c>
      <c r="Q22" s="47">
        <v>72116</v>
      </c>
      <c r="R22" s="48">
        <v>-32.8207332630762</v>
      </c>
      <c r="S22" s="47">
        <v>16.583940111874799</v>
      </c>
      <c r="T22" s="47">
        <v>16.823537730878002</v>
      </c>
      <c r="U22" s="49">
        <v>-1.4447568996684701</v>
      </c>
    </row>
    <row r="23" spans="1:21" ht="12" thickBot="1">
      <c r="A23" s="71"/>
      <c r="B23" s="60" t="s">
        <v>21</v>
      </c>
      <c r="C23" s="61"/>
      <c r="D23" s="47">
        <v>1795420.4402999999</v>
      </c>
      <c r="E23" s="47">
        <v>1991350</v>
      </c>
      <c r="F23" s="48">
        <v>90.160968202475701</v>
      </c>
      <c r="G23" s="47">
        <v>2593799.4144000001</v>
      </c>
      <c r="H23" s="48">
        <v>-30.7802897042708</v>
      </c>
      <c r="I23" s="47">
        <v>130345.2616</v>
      </c>
      <c r="J23" s="48">
        <v>7.2598739924237696</v>
      </c>
      <c r="K23" s="47">
        <v>254815.73370000001</v>
      </c>
      <c r="L23" s="48">
        <v>9.8240338973530204</v>
      </c>
      <c r="M23" s="48">
        <v>-0.48847247496318902</v>
      </c>
      <c r="N23" s="47">
        <v>37981027.7733</v>
      </c>
      <c r="O23" s="47">
        <v>884031552.77649999</v>
      </c>
      <c r="P23" s="47">
        <v>65557</v>
      </c>
      <c r="Q23" s="47">
        <v>94529</v>
      </c>
      <c r="R23" s="48">
        <v>-30.6487956076971</v>
      </c>
      <c r="S23" s="47">
        <v>27.387165982275</v>
      </c>
      <c r="T23" s="47">
        <v>27.438287231431602</v>
      </c>
      <c r="U23" s="49">
        <v>-0.18666133323085499</v>
      </c>
    </row>
    <row r="24" spans="1:21" ht="12" thickBot="1">
      <c r="A24" s="71"/>
      <c r="B24" s="60" t="s">
        <v>22</v>
      </c>
      <c r="C24" s="61"/>
      <c r="D24" s="47">
        <v>260210.9412</v>
      </c>
      <c r="E24" s="47">
        <v>292436</v>
      </c>
      <c r="F24" s="48">
        <v>88.980474770548099</v>
      </c>
      <c r="G24" s="47">
        <v>362710.99229999998</v>
      </c>
      <c r="H24" s="48">
        <v>-28.259427829863402</v>
      </c>
      <c r="I24" s="47">
        <v>39113.2379</v>
      </c>
      <c r="J24" s="48">
        <v>15.0313579127856</v>
      </c>
      <c r="K24" s="47">
        <v>53650.928099999997</v>
      </c>
      <c r="L24" s="48">
        <v>14.791646583356099</v>
      </c>
      <c r="M24" s="48">
        <v>-0.27096810278665101</v>
      </c>
      <c r="N24" s="47">
        <v>4538013.9584999997</v>
      </c>
      <c r="O24" s="47">
        <v>107004972.2626</v>
      </c>
      <c r="P24" s="47">
        <v>28687</v>
      </c>
      <c r="Q24" s="47">
        <v>37071</v>
      </c>
      <c r="R24" s="48">
        <v>-22.616061071996999</v>
      </c>
      <c r="S24" s="47">
        <v>9.0706919928887704</v>
      </c>
      <c r="T24" s="47">
        <v>9.1687618650697296</v>
      </c>
      <c r="U24" s="49">
        <v>-1.0811729938338901</v>
      </c>
    </row>
    <row r="25" spans="1:21" ht="12" thickBot="1">
      <c r="A25" s="71"/>
      <c r="B25" s="60" t="s">
        <v>23</v>
      </c>
      <c r="C25" s="61"/>
      <c r="D25" s="47">
        <v>287540.98599999998</v>
      </c>
      <c r="E25" s="47">
        <v>202115</v>
      </c>
      <c r="F25" s="48">
        <v>142.26602973554699</v>
      </c>
      <c r="G25" s="47">
        <v>546810.83279999997</v>
      </c>
      <c r="H25" s="48">
        <v>-47.4149068101637</v>
      </c>
      <c r="I25" s="47">
        <v>26703.559099999999</v>
      </c>
      <c r="J25" s="48">
        <v>9.2868705333019896</v>
      </c>
      <c r="K25" s="47">
        <v>47634.996099999997</v>
      </c>
      <c r="L25" s="48">
        <v>8.7114214354679493</v>
      </c>
      <c r="M25" s="48">
        <v>-0.43941300962969998</v>
      </c>
      <c r="N25" s="47">
        <v>5887417.4875999996</v>
      </c>
      <c r="O25" s="47">
        <v>93219012.649599999</v>
      </c>
      <c r="P25" s="47">
        <v>17112</v>
      </c>
      <c r="Q25" s="47">
        <v>24039</v>
      </c>
      <c r="R25" s="48">
        <v>-28.8156745288906</v>
      </c>
      <c r="S25" s="47">
        <v>16.803470430107499</v>
      </c>
      <c r="T25" s="47">
        <v>21.9156262323724</v>
      </c>
      <c r="U25" s="49">
        <v>-30.4232142016639</v>
      </c>
    </row>
    <row r="26" spans="1:21" ht="12" thickBot="1">
      <c r="A26" s="71"/>
      <c r="B26" s="60" t="s">
        <v>24</v>
      </c>
      <c r="C26" s="61"/>
      <c r="D26" s="47">
        <v>438846.93719999999</v>
      </c>
      <c r="E26" s="47">
        <v>475020</v>
      </c>
      <c r="F26" s="48">
        <v>92.384938992042393</v>
      </c>
      <c r="G26" s="47">
        <v>620665.27870000002</v>
      </c>
      <c r="H26" s="48">
        <v>-29.294105492871001</v>
      </c>
      <c r="I26" s="47">
        <v>97134.445900000006</v>
      </c>
      <c r="J26" s="48">
        <v>22.134014770560398</v>
      </c>
      <c r="K26" s="47">
        <v>126686.76360000001</v>
      </c>
      <c r="L26" s="48">
        <v>20.4114468696153</v>
      </c>
      <c r="M26" s="48">
        <v>-0.23327076057691601</v>
      </c>
      <c r="N26" s="47">
        <v>8323110.1551000001</v>
      </c>
      <c r="O26" s="47">
        <v>191923224.41260001</v>
      </c>
      <c r="P26" s="47">
        <v>38818</v>
      </c>
      <c r="Q26" s="47">
        <v>49299</v>
      </c>
      <c r="R26" s="48">
        <v>-21.260066127102</v>
      </c>
      <c r="S26" s="47">
        <v>11.3052433716317</v>
      </c>
      <c r="T26" s="47">
        <v>11.437849181524999</v>
      </c>
      <c r="U26" s="49">
        <v>-1.1729584718716599</v>
      </c>
    </row>
    <row r="27" spans="1:21" ht="12" thickBot="1">
      <c r="A27" s="71"/>
      <c r="B27" s="60" t="s">
        <v>25</v>
      </c>
      <c r="C27" s="61"/>
      <c r="D27" s="47">
        <v>244633.09460000001</v>
      </c>
      <c r="E27" s="47">
        <v>251942</v>
      </c>
      <c r="F27" s="48">
        <v>97.098973017599306</v>
      </c>
      <c r="G27" s="47">
        <v>333057.5502</v>
      </c>
      <c r="H27" s="48">
        <v>-26.549302229269799</v>
      </c>
      <c r="I27" s="47">
        <v>71001.372099999993</v>
      </c>
      <c r="J27" s="48">
        <v>29.023616864306302</v>
      </c>
      <c r="K27" s="47">
        <v>97411.275200000004</v>
      </c>
      <c r="L27" s="48">
        <v>29.2475805282015</v>
      </c>
      <c r="M27" s="48">
        <v>-0.27111751741034601</v>
      </c>
      <c r="N27" s="47">
        <v>4211660.9129999997</v>
      </c>
      <c r="O27" s="47">
        <v>90499937.522499993</v>
      </c>
      <c r="P27" s="47">
        <v>34608</v>
      </c>
      <c r="Q27" s="47">
        <v>45961</v>
      </c>
      <c r="R27" s="48">
        <v>-24.701377254628898</v>
      </c>
      <c r="S27" s="47">
        <v>7.0686862748497497</v>
      </c>
      <c r="T27" s="47">
        <v>7.16983906572964</v>
      </c>
      <c r="U27" s="49">
        <v>-1.4309984478982001</v>
      </c>
    </row>
    <row r="28" spans="1:21" ht="12" thickBot="1">
      <c r="A28" s="71"/>
      <c r="B28" s="60" t="s">
        <v>26</v>
      </c>
      <c r="C28" s="61"/>
      <c r="D28" s="47">
        <v>1159499.7515</v>
      </c>
      <c r="E28" s="47">
        <v>1057909</v>
      </c>
      <c r="F28" s="48">
        <v>109.602976390219</v>
      </c>
      <c r="G28" s="47">
        <v>1385771.2445</v>
      </c>
      <c r="H28" s="48">
        <v>-16.328199470009999</v>
      </c>
      <c r="I28" s="47">
        <v>28790.0661</v>
      </c>
      <c r="J28" s="48">
        <v>2.4829730289079799</v>
      </c>
      <c r="K28" s="47">
        <v>96473.016499999998</v>
      </c>
      <c r="L28" s="48">
        <v>6.9616841078852403</v>
      </c>
      <c r="M28" s="48">
        <v>-0.70157389968209405</v>
      </c>
      <c r="N28" s="47">
        <v>19449862.564199999</v>
      </c>
      <c r="O28" s="47">
        <v>322961385.66100001</v>
      </c>
      <c r="P28" s="47">
        <v>48348</v>
      </c>
      <c r="Q28" s="47">
        <v>57180</v>
      </c>
      <c r="R28" s="48">
        <v>-15.4459601259182</v>
      </c>
      <c r="S28" s="47">
        <v>23.9823726214114</v>
      </c>
      <c r="T28" s="47">
        <v>26.712413884225299</v>
      </c>
      <c r="U28" s="49">
        <v>-11.3835328385168</v>
      </c>
    </row>
    <row r="29" spans="1:21" ht="12" thickBot="1">
      <c r="A29" s="71"/>
      <c r="B29" s="60" t="s">
        <v>27</v>
      </c>
      <c r="C29" s="61"/>
      <c r="D29" s="47">
        <v>575247.82660000003</v>
      </c>
      <c r="E29" s="47">
        <v>662620</v>
      </c>
      <c r="F29" s="48">
        <v>86.814135794271195</v>
      </c>
      <c r="G29" s="47">
        <v>629348.31790000002</v>
      </c>
      <c r="H29" s="48">
        <v>-8.5962716926807499</v>
      </c>
      <c r="I29" s="47">
        <v>97625.3367</v>
      </c>
      <c r="J29" s="48">
        <v>16.9710048757618</v>
      </c>
      <c r="K29" s="47">
        <v>122487.7766</v>
      </c>
      <c r="L29" s="48">
        <v>19.462636685629899</v>
      </c>
      <c r="M29" s="48">
        <v>-0.20297894688048401</v>
      </c>
      <c r="N29" s="47">
        <v>8817560.7138999999</v>
      </c>
      <c r="O29" s="47">
        <v>218652452.38519999</v>
      </c>
      <c r="P29" s="47">
        <v>89004</v>
      </c>
      <c r="Q29" s="47">
        <v>99289</v>
      </c>
      <c r="R29" s="48">
        <v>-10.3586500015107</v>
      </c>
      <c r="S29" s="47">
        <v>6.4631682463709499</v>
      </c>
      <c r="T29" s="47">
        <v>6.75672018753336</v>
      </c>
      <c r="U29" s="49">
        <v>-4.5419201539003904</v>
      </c>
    </row>
    <row r="30" spans="1:21" ht="12" thickBot="1">
      <c r="A30" s="71"/>
      <c r="B30" s="60" t="s">
        <v>28</v>
      </c>
      <c r="C30" s="61"/>
      <c r="D30" s="47">
        <v>635292.08100000001</v>
      </c>
      <c r="E30" s="47">
        <v>931166</v>
      </c>
      <c r="F30" s="48">
        <v>68.225437891847406</v>
      </c>
      <c r="G30" s="47">
        <v>970859.875</v>
      </c>
      <c r="H30" s="48">
        <v>-34.563978040600396</v>
      </c>
      <c r="I30" s="47">
        <v>99395.587100000004</v>
      </c>
      <c r="J30" s="48">
        <v>15.645651830500301</v>
      </c>
      <c r="K30" s="47">
        <v>194256.04310000001</v>
      </c>
      <c r="L30" s="48">
        <v>20.0086591383746</v>
      </c>
      <c r="M30" s="48">
        <v>-0.48832692402350297</v>
      </c>
      <c r="N30" s="47">
        <v>12936599.4921</v>
      </c>
      <c r="O30" s="47">
        <v>389595684.87489998</v>
      </c>
      <c r="P30" s="47">
        <v>49755</v>
      </c>
      <c r="Q30" s="47">
        <v>73147</v>
      </c>
      <c r="R30" s="48">
        <v>-31.979438664606899</v>
      </c>
      <c r="S30" s="47">
        <v>12.768406813385599</v>
      </c>
      <c r="T30" s="47">
        <v>13.075050172939401</v>
      </c>
      <c r="U30" s="49">
        <v>-2.4015788659895101</v>
      </c>
    </row>
    <row r="31" spans="1:21" ht="12" thickBot="1">
      <c r="A31" s="71"/>
      <c r="B31" s="60" t="s">
        <v>29</v>
      </c>
      <c r="C31" s="61"/>
      <c r="D31" s="47">
        <v>692466.39780000004</v>
      </c>
      <c r="E31" s="47">
        <v>764822</v>
      </c>
      <c r="F31" s="48">
        <v>90.539550091393806</v>
      </c>
      <c r="G31" s="47">
        <v>1118821.9667</v>
      </c>
      <c r="H31" s="48">
        <v>-38.107543611925102</v>
      </c>
      <c r="I31" s="47">
        <v>26806.870299999999</v>
      </c>
      <c r="J31" s="48">
        <v>3.8712160453080098</v>
      </c>
      <c r="K31" s="47">
        <v>31264.4359</v>
      </c>
      <c r="L31" s="48">
        <v>2.79440669119283</v>
      </c>
      <c r="M31" s="48">
        <v>-0.142576236278743</v>
      </c>
      <c r="N31" s="47">
        <v>14732150.596000001</v>
      </c>
      <c r="O31" s="47">
        <v>337326971.88389999</v>
      </c>
      <c r="P31" s="47">
        <v>26169</v>
      </c>
      <c r="Q31" s="47">
        <v>37675</v>
      </c>
      <c r="R31" s="48">
        <v>-30.540145985401502</v>
      </c>
      <c r="S31" s="47">
        <v>26.461324383812901</v>
      </c>
      <c r="T31" s="47">
        <v>28.150768767086898</v>
      </c>
      <c r="U31" s="49">
        <v>-6.3845798447922499</v>
      </c>
    </row>
    <row r="32" spans="1:21" ht="12" thickBot="1">
      <c r="A32" s="71"/>
      <c r="B32" s="60" t="s">
        <v>30</v>
      </c>
      <c r="C32" s="61"/>
      <c r="D32" s="47">
        <v>124672.79979999999</v>
      </c>
      <c r="E32" s="47">
        <v>134030</v>
      </c>
      <c r="F32" s="48">
        <v>93.018577781093796</v>
      </c>
      <c r="G32" s="47">
        <v>149295.9296</v>
      </c>
      <c r="H32" s="48">
        <v>-16.492833974758302</v>
      </c>
      <c r="I32" s="47">
        <v>34542.117400000003</v>
      </c>
      <c r="J32" s="48">
        <v>27.706217759938401</v>
      </c>
      <c r="K32" s="47">
        <v>42714.784399999997</v>
      </c>
      <c r="L32" s="48">
        <v>28.6108164599285</v>
      </c>
      <c r="M32" s="48">
        <v>-0.19133110736244299</v>
      </c>
      <c r="N32" s="47">
        <v>2218557.9402999999</v>
      </c>
      <c r="O32" s="47">
        <v>49661466.608000003</v>
      </c>
      <c r="P32" s="47">
        <v>26848</v>
      </c>
      <c r="Q32" s="47">
        <v>32457</v>
      </c>
      <c r="R32" s="48">
        <v>-17.2813260621746</v>
      </c>
      <c r="S32" s="47">
        <v>4.6436531510727104</v>
      </c>
      <c r="T32" s="47">
        <v>5.0745028314385197</v>
      </c>
      <c r="U32" s="49">
        <v>-9.2782485329742208</v>
      </c>
    </row>
    <row r="33" spans="1:21" ht="12" thickBot="1">
      <c r="A33" s="71"/>
      <c r="B33" s="60" t="s">
        <v>31</v>
      </c>
      <c r="C33" s="61"/>
      <c r="D33" s="47">
        <v>11.923299999999999</v>
      </c>
      <c r="E33" s="50"/>
      <c r="F33" s="50"/>
      <c r="G33" s="47">
        <v>45.3386</v>
      </c>
      <c r="H33" s="48">
        <v>-73.701658189710301</v>
      </c>
      <c r="I33" s="47">
        <v>2.6314000000000002</v>
      </c>
      <c r="J33" s="48">
        <v>22.069393540378901</v>
      </c>
      <c r="K33" s="47">
        <v>-5290.6327000000001</v>
      </c>
      <c r="L33" s="48">
        <v>-11669.157627275699</v>
      </c>
      <c r="M33" s="48">
        <v>-1.00049736962462</v>
      </c>
      <c r="N33" s="47">
        <v>10.670400000000001</v>
      </c>
      <c r="O33" s="47">
        <v>30196.736099999998</v>
      </c>
      <c r="P33" s="47">
        <v>6</v>
      </c>
      <c r="Q33" s="47">
        <v>7</v>
      </c>
      <c r="R33" s="48">
        <v>-14.285714285714301</v>
      </c>
      <c r="S33" s="47">
        <v>1.98721666666667</v>
      </c>
      <c r="T33" s="47">
        <v>-29.810714285714301</v>
      </c>
      <c r="U33" s="49">
        <v>1600.1240068964601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228387.56899999999</v>
      </c>
      <c r="E35" s="47">
        <v>190581</v>
      </c>
      <c r="F35" s="48">
        <v>119.83753312239899</v>
      </c>
      <c r="G35" s="47">
        <v>293707.31569999998</v>
      </c>
      <c r="H35" s="48">
        <v>-22.2397411328764</v>
      </c>
      <c r="I35" s="47">
        <v>24911.171600000001</v>
      </c>
      <c r="J35" s="48">
        <v>10.907411339887799</v>
      </c>
      <c r="K35" s="47">
        <v>39518.492899999997</v>
      </c>
      <c r="L35" s="48">
        <v>13.455059097120101</v>
      </c>
      <c r="M35" s="48">
        <v>-0.36963254992955502</v>
      </c>
      <c r="N35" s="47">
        <v>4463209.9150999999</v>
      </c>
      <c r="O35" s="47">
        <v>57318720.428300001</v>
      </c>
      <c r="P35" s="47">
        <v>13252</v>
      </c>
      <c r="Q35" s="47">
        <v>18852</v>
      </c>
      <c r="R35" s="48">
        <v>-29.705071079991502</v>
      </c>
      <c r="S35" s="47">
        <v>17.2341962722608</v>
      </c>
      <c r="T35" s="47">
        <v>17.425867515383</v>
      </c>
      <c r="U35" s="49">
        <v>-1.1121565525553201</v>
      </c>
    </row>
    <row r="36" spans="1:21" ht="12" thickBot="1">
      <c r="A36" s="71"/>
      <c r="B36" s="60" t="s">
        <v>37</v>
      </c>
      <c r="C36" s="61"/>
      <c r="D36" s="50"/>
      <c r="E36" s="47">
        <v>670340</v>
      </c>
      <c r="F36" s="50"/>
      <c r="G36" s="47">
        <v>85598.73</v>
      </c>
      <c r="H36" s="50"/>
      <c r="I36" s="50"/>
      <c r="J36" s="50"/>
      <c r="K36" s="47">
        <v>3525.8462</v>
      </c>
      <c r="L36" s="48">
        <v>4.1190403175374204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customHeight="1" thickBot="1">
      <c r="A37" s="71"/>
      <c r="B37" s="60" t="s">
        <v>38</v>
      </c>
      <c r="C37" s="61"/>
      <c r="D37" s="50"/>
      <c r="E37" s="47">
        <v>216032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254298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187574.3579</v>
      </c>
      <c r="E39" s="47">
        <v>491572</v>
      </c>
      <c r="F39" s="48">
        <v>38.158063905185799</v>
      </c>
      <c r="G39" s="47">
        <v>402488.83730000001</v>
      </c>
      <c r="H39" s="48">
        <v>-53.396382578384603</v>
      </c>
      <c r="I39" s="47">
        <v>8302.8927999999996</v>
      </c>
      <c r="J39" s="48">
        <v>4.4264540702447501</v>
      </c>
      <c r="K39" s="47">
        <v>21252.494600000002</v>
      </c>
      <c r="L39" s="48">
        <v>5.2802693218940604</v>
      </c>
      <c r="M39" s="48">
        <v>-0.60932149583983397</v>
      </c>
      <c r="N39" s="47">
        <v>3861144.0071</v>
      </c>
      <c r="O39" s="47">
        <v>125238642.21510001</v>
      </c>
      <c r="P39" s="47">
        <v>386</v>
      </c>
      <c r="Q39" s="47">
        <v>517</v>
      </c>
      <c r="R39" s="48">
        <v>-25.338491295938098</v>
      </c>
      <c r="S39" s="47">
        <v>485.94393238342002</v>
      </c>
      <c r="T39" s="47">
        <v>606.68799245647995</v>
      </c>
      <c r="U39" s="49">
        <v>-24.8473233281963</v>
      </c>
    </row>
    <row r="40" spans="1:21" ht="12" thickBot="1">
      <c r="A40" s="71"/>
      <c r="B40" s="60" t="s">
        <v>34</v>
      </c>
      <c r="C40" s="61"/>
      <c r="D40" s="47">
        <v>595899.88359999994</v>
      </c>
      <c r="E40" s="47">
        <v>612676</v>
      </c>
      <c r="F40" s="48">
        <v>97.261829025455498</v>
      </c>
      <c r="G40" s="47">
        <v>659366.60800000001</v>
      </c>
      <c r="H40" s="48">
        <v>-9.6254077215872709</v>
      </c>
      <c r="I40" s="47">
        <v>43496.327400000002</v>
      </c>
      <c r="J40" s="48">
        <v>7.2992676449651901</v>
      </c>
      <c r="K40" s="47">
        <v>59986.195099999997</v>
      </c>
      <c r="L40" s="48">
        <v>9.0975482185776695</v>
      </c>
      <c r="M40" s="48">
        <v>-0.274894376489633</v>
      </c>
      <c r="N40" s="47">
        <v>8617736.8103999998</v>
      </c>
      <c r="O40" s="47">
        <v>174901502.07749999</v>
      </c>
      <c r="P40" s="47">
        <v>3309</v>
      </c>
      <c r="Q40" s="47">
        <v>3572</v>
      </c>
      <c r="R40" s="48">
        <v>-7.3628219484882402</v>
      </c>
      <c r="S40" s="47">
        <v>180.08458253248699</v>
      </c>
      <c r="T40" s="47">
        <v>202.10978093505</v>
      </c>
      <c r="U40" s="49">
        <v>-12.2304741987504</v>
      </c>
    </row>
    <row r="41" spans="1:21" ht="12" thickBot="1">
      <c r="A41" s="71"/>
      <c r="B41" s="60" t="s">
        <v>40</v>
      </c>
      <c r="C41" s="61"/>
      <c r="D41" s="50"/>
      <c r="E41" s="47">
        <v>239578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99940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9356.7891999999993</v>
      </c>
      <c r="E43" s="53"/>
      <c r="F43" s="53"/>
      <c r="G43" s="52">
        <v>29022.35</v>
      </c>
      <c r="H43" s="54">
        <v>-67.760056645998702</v>
      </c>
      <c r="I43" s="52">
        <v>466.03710000000001</v>
      </c>
      <c r="J43" s="54">
        <v>4.9807374093668804</v>
      </c>
      <c r="K43" s="52">
        <v>1991.3878999999999</v>
      </c>
      <c r="L43" s="54">
        <v>6.8615666891206297</v>
      </c>
      <c r="M43" s="54">
        <v>-0.76597372114192297</v>
      </c>
      <c r="N43" s="52">
        <v>499082.73369999998</v>
      </c>
      <c r="O43" s="52">
        <v>16469165.184699999</v>
      </c>
      <c r="P43" s="52">
        <v>36</v>
      </c>
      <c r="Q43" s="52">
        <v>52</v>
      </c>
      <c r="R43" s="54">
        <v>-30.769230769230798</v>
      </c>
      <c r="S43" s="52">
        <v>259.910811111111</v>
      </c>
      <c r="T43" s="52">
        <v>244.124828846154</v>
      </c>
      <c r="U43" s="55">
        <v>6.0736150979917598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30:C30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44922</v>
      </c>
      <c r="D2" s="32">
        <v>534443.10393675196</v>
      </c>
      <c r="E2" s="32">
        <v>457168.28270085499</v>
      </c>
      <c r="F2" s="32">
        <v>77274.821235897398</v>
      </c>
      <c r="G2" s="32">
        <v>457168.28270085499</v>
      </c>
      <c r="H2" s="32">
        <v>0.14458942526657101</v>
      </c>
    </row>
    <row r="3" spans="1:8" ht="14.25">
      <c r="A3" s="32">
        <v>2</v>
      </c>
      <c r="B3" s="33">
        <v>13</v>
      </c>
      <c r="C3" s="32">
        <v>13650.152</v>
      </c>
      <c r="D3" s="32">
        <v>61428.851277747497</v>
      </c>
      <c r="E3" s="32">
        <v>47869.667271235201</v>
      </c>
      <c r="F3" s="32">
        <v>13559.1840065124</v>
      </c>
      <c r="G3" s="32">
        <v>47869.667271235201</v>
      </c>
      <c r="H3" s="32">
        <v>0.22072989685587899</v>
      </c>
    </row>
    <row r="4" spans="1:8" ht="14.25">
      <c r="A4" s="32">
        <v>3</v>
      </c>
      <c r="B4" s="33">
        <v>14</v>
      </c>
      <c r="C4" s="32">
        <v>94961</v>
      </c>
      <c r="D4" s="32">
        <v>92484.178340170896</v>
      </c>
      <c r="E4" s="32">
        <v>68867.763818803403</v>
      </c>
      <c r="F4" s="32">
        <v>23616.4145213675</v>
      </c>
      <c r="G4" s="32">
        <v>68867.763818803403</v>
      </c>
      <c r="H4" s="32">
        <v>0.25535626682547502</v>
      </c>
    </row>
    <row r="5" spans="1:8" ht="14.25">
      <c r="A5" s="32">
        <v>4</v>
      </c>
      <c r="B5" s="33">
        <v>15</v>
      </c>
      <c r="C5" s="32">
        <v>5728</v>
      </c>
      <c r="D5" s="32">
        <v>106022.133705983</v>
      </c>
      <c r="E5" s="32">
        <v>87072.079961538504</v>
      </c>
      <c r="F5" s="32">
        <v>18950.053744444402</v>
      </c>
      <c r="G5" s="32">
        <v>87072.079961538504</v>
      </c>
      <c r="H5" s="32">
        <v>0.178736770163446</v>
      </c>
    </row>
    <row r="6" spans="1:8" ht="14.25">
      <c r="A6" s="32">
        <v>5</v>
      </c>
      <c r="B6" s="33">
        <v>16</v>
      </c>
      <c r="C6" s="32">
        <v>3272</v>
      </c>
      <c r="D6" s="32">
        <v>303462.27771196602</v>
      </c>
      <c r="E6" s="32">
        <v>305899.26320940198</v>
      </c>
      <c r="F6" s="32">
        <v>-2436.9854974359</v>
      </c>
      <c r="G6" s="32">
        <v>305899.26320940198</v>
      </c>
      <c r="H6" s="32">
        <v>-8.03060438289133E-3</v>
      </c>
    </row>
    <row r="7" spans="1:8" ht="14.25">
      <c r="A7" s="32">
        <v>6</v>
      </c>
      <c r="B7" s="33">
        <v>17</v>
      </c>
      <c r="C7" s="32">
        <v>19261</v>
      </c>
      <c r="D7" s="32">
        <v>511498.95753675199</v>
      </c>
      <c r="E7" s="32">
        <v>434984.41492820502</v>
      </c>
      <c r="F7" s="32">
        <v>76514.542608546995</v>
      </c>
      <c r="G7" s="32">
        <v>434984.41492820502</v>
      </c>
      <c r="H7" s="32">
        <v>0.149588853469069</v>
      </c>
    </row>
    <row r="8" spans="1:8" ht="14.25">
      <c r="A8" s="32">
        <v>7</v>
      </c>
      <c r="B8" s="33">
        <v>18</v>
      </c>
      <c r="C8" s="32">
        <v>46275</v>
      </c>
      <c r="D8" s="32">
        <v>252021.37813846199</v>
      </c>
      <c r="E8" s="32">
        <v>204271.32169487199</v>
      </c>
      <c r="F8" s="32">
        <v>47750.056443589703</v>
      </c>
      <c r="G8" s="32">
        <v>204271.32169487199</v>
      </c>
      <c r="H8" s="32">
        <v>0.18946827763697</v>
      </c>
    </row>
    <row r="9" spans="1:8" ht="14.25">
      <c r="A9" s="32">
        <v>8</v>
      </c>
      <c r="B9" s="33">
        <v>19</v>
      </c>
      <c r="C9" s="32">
        <v>20375</v>
      </c>
      <c r="D9" s="32">
        <v>161946.29422649599</v>
      </c>
      <c r="E9" s="32">
        <v>130146.933363248</v>
      </c>
      <c r="F9" s="32">
        <v>31799.360863247901</v>
      </c>
      <c r="G9" s="32">
        <v>130146.933363248</v>
      </c>
      <c r="H9" s="32">
        <v>0.19635744686305501</v>
      </c>
    </row>
    <row r="10" spans="1:8" ht="14.25">
      <c r="A10" s="32">
        <v>9</v>
      </c>
      <c r="B10" s="33">
        <v>21</v>
      </c>
      <c r="C10" s="32">
        <v>89034</v>
      </c>
      <c r="D10" s="32">
        <v>388879.5895</v>
      </c>
      <c r="E10" s="32">
        <v>350975.05249999999</v>
      </c>
      <c r="F10" s="32">
        <v>37904.536999999997</v>
      </c>
      <c r="G10" s="32">
        <v>350975.05249999999</v>
      </c>
      <c r="H10" s="32">
        <v>9.7471140228098802E-2</v>
      </c>
    </row>
    <row r="11" spans="1:8" ht="14.25">
      <c r="A11" s="32">
        <v>10</v>
      </c>
      <c r="B11" s="33">
        <v>22</v>
      </c>
      <c r="C11" s="32">
        <v>28309</v>
      </c>
      <c r="D11" s="32">
        <v>452743.04712820501</v>
      </c>
      <c r="E11" s="32">
        <v>405980.21585897403</v>
      </c>
      <c r="F11" s="32">
        <v>46762.831269230803</v>
      </c>
      <c r="G11" s="32">
        <v>405980.21585897403</v>
      </c>
      <c r="H11" s="32">
        <v>0.103287795507523</v>
      </c>
    </row>
    <row r="12" spans="1:8" ht="14.25">
      <c r="A12" s="32">
        <v>11</v>
      </c>
      <c r="B12" s="33">
        <v>23</v>
      </c>
      <c r="C12" s="32">
        <v>138886.111</v>
      </c>
      <c r="D12" s="32">
        <v>1321522.5196700899</v>
      </c>
      <c r="E12" s="32">
        <v>1102262.2770290601</v>
      </c>
      <c r="F12" s="32">
        <v>219260.24264102601</v>
      </c>
      <c r="G12" s="32">
        <v>1102262.2770290601</v>
      </c>
      <c r="H12" s="32">
        <v>0.165914874228374</v>
      </c>
    </row>
    <row r="13" spans="1:8" ht="14.25">
      <c r="A13" s="32">
        <v>12</v>
      </c>
      <c r="B13" s="33">
        <v>24</v>
      </c>
      <c r="C13" s="32">
        <v>21664.04</v>
      </c>
      <c r="D13" s="32">
        <v>511553.89239145297</v>
      </c>
      <c r="E13" s="32">
        <v>451326.385095726</v>
      </c>
      <c r="F13" s="32">
        <v>60227.5072957265</v>
      </c>
      <c r="G13" s="32">
        <v>451326.385095726</v>
      </c>
      <c r="H13" s="32">
        <v>0.11773443266000801</v>
      </c>
    </row>
    <row r="14" spans="1:8" ht="14.25">
      <c r="A14" s="32">
        <v>13</v>
      </c>
      <c r="B14" s="33">
        <v>25</v>
      </c>
      <c r="C14" s="32">
        <v>64681</v>
      </c>
      <c r="D14" s="32">
        <v>681614.21680000005</v>
      </c>
      <c r="E14" s="32">
        <v>626239.28590000002</v>
      </c>
      <c r="F14" s="32">
        <v>55374.930899999999</v>
      </c>
      <c r="G14" s="32">
        <v>626239.28590000002</v>
      </c>
      <c r="H14" s="32">
        <v>8.1240868419633003E-2</v>
      </c>
    </row>
    <row r="15" spans="1:8" ht="14.25">
      <c r="A15" s="32">
        <v>14</v>
      </c>
      <c r="B15" s="33">
        <v>26</v>
      </c>
      <c r="C15" s="32">
        <v>71187</v>
      </c>
      <c r="D15" s="32">
        <v>317061.54005050298</v>
      </c>
      <c r="E15" s="32">
        <v>273463.10236287699</v>
      </c>
      <c r="F15" s="32">
        <v>43598.437687625701</v>
      </c>
      <c r="G15" s="32">
        <v>273463.10236287699</v>
      </c>
      <c r="H15" s="32">
        <v>0.13750780899090201</v>
      </c>
    </row>
    <row r="16" spans="1:8" ht="14.25">
      <c r="A16" s="32">
        <v>15</v>
      </c>
      <c r="B16" s="33">
        <v>27</v>
      </c>
      <c r="C16" s="32">
        <v>111693.351</v>
      </c>
      <c r="D16" s="32">
        <v>803442.38736342196</v>
      </c>
      <c r="E16" s="32">
        <v>691250.78639557504</v>
      </c>
      <c r="F16" s="32">
        <v>112191.600967847</v>
      </c>
      <c r="G16" s="32">
        <v>691250.78639557504</v>
      </c>
      <c r="H16" s="32">
        <v>0.139638638354661</v>
      </c>
    </row>
    <row r="17" spans="1:8" ht="14.25">
      <c r="A17" s="32">
        <v>16</v>
      </c>
      <c r="B17" s="33">
        <v>29</v>
      </c>
      <c r="C17" s="32">
        <v>150368</v>
      </c>
      <c r="D17" s="32">
        <v>1795421.15063333</v>
      </c>
      <c r="E17" s="32">
        <v>1665075.2062196599</v>
      </c>
      <c r="F17" s="32">
        <v>130345.944413675</v>
      </c>
      <c r="G17" s="32">
        <v>1665075.2062196599</v>
      </c>
      <c r="H17" s="32">
        <v>7.259909150992E-2</v>
      </c>
    </row>
    <row r="18" spans="1:8" ht="14.25">
      <c r="A18" s="32">
        <v>17</v>
      </c>
      <c r="B18" s="33">
        <v>31</v>
      </c>
      <c r="C18" s="32">
        <v>32678.261999999999</v>
      </c>
      <c r="D18" s="32">
        <v>260210.975110203</v>
      </c>
      <c r="E18" s="32">
        <v>221097.705349397</v>
      </c>
      <c r="F18" s="32">
        <v>39113.269760806899</v>
      </c>
      <c r="G18" s="32">
        <v>221097.705349397</v>
      </c>
      <c r="H18" s="32">
        <v>0.15031368198148401</v>
      </c>
    </row>
    <row r="19" spans="1:8" ht="14.25">
      <c r="A19" s="32">
        <v>18</v>
      </c>
      <c r="B19" s="33">
        <v>32</v>
      </c>
      <c r="C19" s="32">
        <v>18169.212</v>
      </c>
      <c r="D19" s="32">
        <v>287540.98681206402</v>
      </c>
      <c r="E19" s="32">
        <v>260837.43986989401</v>
      </c>
      <c r="F19" s="32">
        <v>26703.5469421698</v>
      </c>
      <c r="G19" s="32">
        <v>260837.43986989401</v>
      </c>
      <c r="H19" s="32">
        <v>9.2868662788665901E-2</v>
      </c>
    </row>
    <row r="20" spans="1:8" ht="14.25">
      <c r="A20" s="32">
        <v>19</v>
      </c>
      <c r="B20" s="33">
        <v>33</v>
      </c>
      <c r="C20" s="32">
        <v>29856.224999999999</v>
      </c>
      <c r="D20" s="32">
        <v>438846.93971587601</v>
      </c>
      <c r="E20" s="32">
        <v>341712.50417231402</v>
      </c>
      <c r="F20" s="32">
        <v>97134.435543562198</v>
      </c>
      <c r="G20" s="32">
        <v>341712.50417231402</v>
      </c>
      <c r="H20" s="32">
        <v>0.22134012283747501</v>
      </c>
    </row>
    <row r="21" spans="1:8" ht="14.25">
      <c r="A21" s="32">
        <v>20</v>
      </c>
      <c r="B21" s="33">
        <v>34</v>
      </c>
      <c r="C21" s="32">
        <v>44924.442000000003</v>
      </c>
      <c r="D21" s="32">
        <v>244633.026977642</v>
      </c>
      <c r="E21" s="32">
        <v>173631.73468412299</v>
      </c>
      <c r="F21" s="32">
        <v>71001.292293519</v>
      </c>
      <c r="G21" s="32">
        <v>173631.73468412299</v>
      </c>
      <c r="H21" s="32">
        <v>0.29023592264182801</v>
      </c>
    </row>
    <row r="22" spans="1:8" ht="14.25">
      <c r="A22" s="32">
        <v>21</v>
      </c>
      <c r="B22" s="33">
        <v>35</v>
      </c>
      <c r="C22" s="32">
        <v>49175.442000000003</v>
      </c>
      <c r="D22" s="32">
        <v>1159499.7504150399</v>
      </c>
      <c r="E22" s="32">
        <v>1130709.7018357599</v>
      </c>
      <c r="F22" s="32">
        <v>28790.0485792855</v>
      </c>
      <c r="G22" s="32">
        <v>1130709.7018357599</v>
      </c>
      <c r="H22" s="32">
        <v>2.4829715201732602E-2</v>
      </c>
    </row>
    <row r="23" spans="1:8" ht="14.25">
      <c r="A23" s="32">
        <v>22</v>
      </c>
      <c r="B23" s="33">
        <v>36</v>
      </c>
      <c r="C23" s="32">
        <v>138169.12100000001</v>
      </c>
      <c r="D23" s="32">
        <v>575247.82463716797</v>
      </c>
      <c r="E23" s="32">
        <v>477622.41418715299</v>
      </c>
      <c r="F23" s="32">
        <v>97625.410450014999</v>
      </c>
      <c r="G23" s="32">
        <v>477622.41418715299</v>
      </c>
      <c r="H23" s="32">
        <v>0.169710177542334</v>
      </c>
    </row>
    <row r="24" spans="1:8" ht="14.25">
      <c r="A24" s="32">
        <v>23</v>
      </c>
      <c r="B24" s="33">
        <v>37</v>
      </c>
      <c r="C24" s="32">
        <v>77172.305999999997</v>
      </c>
      <c r="D24" s="32">
        <v>635292.08244336303</v>
      </c>
      <c r="E24" s="32">
        <v>535896.50685831194</v>
      </c>
      <c r="F24" s="32">
        <v>99395.575585050494</v>
      </c>
      <c r="G24" s="32">
        <v>535896.50685831194</v>
      </c>
      <c r="H24" s="32">
        <v>0.15645649982409701</v>
      </c>
    </row>
    <row r="25" spans="1:8" ht="14.25">
      <c r="A25" s="32">
        <v>24</v>
      </c>
      <c r="B25" s="33">
        <v>38</v>
      </c>
      <c r="C25" s="32">
        <v>154670.81899999999</v>
      </c>
      <c r="D25" s="32">
        <v>692466.29913274304</v>
      </c>
      <c r="E25" s="32">
        <v>665659.384719469</v>
      </c>
      <c r="F25" s="32">
        <v>26806.914413274299</v>
      </c>
      <c r="G25" s="32">
        <v>665659.384719469</v>
      </c>
      <c r="H25" s="32">
        <v>3.8712229673628598E-2</v>
      </c>
    </row>
    <row r="26" spans="1:8" ht="14.25">
      <c r="A26" s="32">
        <v>25</v>
      </c>
      <c r="B26" s="33">
        <v>39</v>
      </c>
      <c r="C26" s="32">
        <v>87667.971999999994</v>
      </c>
      <c r="D26" s="32">
        <v>124672.695546328</v>
      </c>
      <c r="E26" s="32">
        <v>90130.681800435297</v>
      </c>
      <c r="F26" s="32">
        <v>34542.013745892596</v>
      </c>
      <c r="G26" s="32">
        <v>90130.681800435297</v>
      </c>
      <c r="H26" s="32">
        <v>0.27706157787417801</v>
      </c>
    </row>
    <row r="27" spans="1:8" ht="14.25">
      <c r="A27" s="32">
        <v>26</v>
      </c>
      <c r="B27" s="33">
        <v>40</v>
      </c>
      <c r="C27" s="32">
        <v>3</v>
      </c>
      <c r="D27" s="32">
        <v>11.9232</v>
      </c>
      <c r="E27" s="32">
        <v>9.2919</v>
      </c>
      <c r="F27" s="32">
        <v>2.6313</v>
      </c>
      <c r="G27" s="32">
        <v>9.2919</v>
      </c>
      <c r="H27" s="32">
        <v>0.220687399355878</v>
      </c>
    </row>
    <row r="28" spans="1:8" ht="14.25">
      <c r="A28" s="32">
        <v>27</v>
      </c>
      <c r="B28" s="33">
        <v>42</v>
      </c>
      <c r="C28" s="32">
        <v>16279.919</v>
      </c>
      <c r="D28" s="32">
        <v>228387.5681</v>
      </c>
      <c r="E28" s="32">
        <v>203476.3989</v>
      </c>
      <c r="F28" s="32">
        <v>24911.1692</v>
      </c>
      <c r="G28" s="32">
        <v>203476.3989</v>
      </c>
      <c r="H28" s="32">
        <v>0.10907410332025</v>
      </c>
    </row>
    <row r="29" spans="1:8" ht="14.25">
      <c r="A29" s="32">
        <v>28</v>
      </c>
      <c r="B29" s="33">
        <v>75</v>
      </c>
      <c r="C29" s="32">
        <v>399</v>
      </c>
      <c r="D29" s="32">
        <v>187574.358974359</v>
      </c>
      <c r="E29" s="32">
        <v>179271.46837606799</v>
      </c>
      <c r="F29" s="32">
        <v>8302.8905982905999</v>
      </c>
      <c r="G29" s="32">
        <v>179271.46837606799</v>
      </c>
      <c r="H29" s="32">
        <v>4.4264528711120799E-2</v>
      </c>
    </row>
    <row r="30" spans="1:8" ht="14.25">
      <c r="A30" s="32">
        <v>29</v>
      </c>
      <c r="B30" s="33">
        <v>76</v>
      </c>
      <c r="C30" s="32">
        <v>3550</v>
      </c>
      <c r="D30" s="32">
        <v>595899.87627777795</v>
      </c>
      <c r="E30" s="32">
        <v>552403.54509743606</v>
      </c>
      <c r="F30" s="32">
        <v>43496.331180341898</v>
      </c>
      <c r="G30" s="32">
        <v>552403.54509743606</v>
      </c>
      <c r="H30" s="32">
        <v>7.2992683690483201E-2</v>
      </c>
    </row>
    <row r="31" spans="1:8" ht="14.25">
      <c r="A31" s="32">
        <v>30</v>
      </c>
      <c r="B31" s="33">
        <v>99</v>
      </c>
      <c r="C31" s="32">
        <v>37</v>
      </c>
      <c r="D31" s="32">
        <v>9356.7894259133209</v>
      </c>
      <c r="E31" s="32">
        <v>8890.7522123893796</v>
      </c>
      <c r="F31" s="32">
        <v>466.03721352393899</v>
      </c>
      <c r="G31" s="32">
        <v>8890.7522123893796</v>
      </c>
      <c r="H31" s="32">
        <v>4.9807385023891301E-2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2013-12-17T01:01:01Z</dcterms:modified>
</cp:coreProperties>
</file>