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<sst xmlns="http://schemas.openxmlformats.org/spreadsheetml/2006/main" count="114" uniqueCount="71">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</sst>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15458305.869899999</v>
      </c>
      <c r="F3" s="25">
        <f>RA!I7</f>
        <v>1728779.7231000001</v>
      </c>
      <c r="G3" s="16">
        <f>E3-F3</f>
        <v>13729526.1468</v>
      </c>
      <c r="H3" s="27">
        <f>RA!J7</f>
        <v>11.183500557239199</v>
      </c>
      <c r="I3" s="20">
        <f>SUM(I4:I39)</f>
        <v>15458309.171646263</v>
      </c>
      <c r="J3" s="21">
        <f>SUM(J4:J39)</f>
        <v>13729526.09919551</v>
      </c>
      <c r="K3" s="22">
        <f>E3-I3</f>
        <v>-3.3017462641000748</v>
      </c>
      <c r="L3" s="22">
        <f>G3-J3</f>
        <v>4.760449007153511E-2</v>
      </c>
    </row>
    <row r="4" spans="1:12">
      <c r="A4" s="59">
        <f>RA!A8</f>
        <v>41626</v>
      </c>
      <c r="B4" s="12">
        <v>12</v>
      </c>
      <c r="C4" s="56" t="s">
        <v>6</v>
      </c>
      <c r="D4" s="56"/>
      <c r="E4" s="15">
        <f>VLOOKUP(C4,RA!B8:D39,3,0)</f>
        <v>581803.59219999996</v>
      </c>
      <c r="F4" s="25">
        <f>VLOOKUP(C4,RA!B8:I43,8,0)</f>
        <v>72787.836299999995</v>
      </c>
      <c r="G4" s="16">
        <f t="shared" ref="G4:G39" si="0">E4-F4</f>
        <v>509015.75589999999</v>
      </c>
      <c r="H4" s="27">
        <f>RA!J8</f>
        <v>12.510723081781601</v>
      </c>
      <c r="I4" s="20">
        <f>VLOOKUP(B4,RMS!B:D,3,FALSE)</f>
        <v>581804.03184187994</v>
      </c>
      <c r="J4" s="21">
        <f>VLOOKUP(B4,RMS!B:E,4,FALSE)</f>
        <v>509015.75613333302</v>
      </c>
      <c r="K4" s="22">
        <f t="shared" ref="K4:K39" si="1">E4-I4</f>
        <v>-0.43964187998790294</v>
      </c>
      <c r="L4" s="22">
        <f t="shared" ref="L4:L39" si="2">G4-J4</f>
        <v>-2.3333303397521377E-4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72803.178899999999</v>
      </c>
      <c r="F5" s="25">
        <f>VLOOKUP(C5,RA!B9:I44,8,0)</f>
        <v>15593.585999999999</v>
      </c>
      <c r="G5" s="16">
        <f t="shared" si="0"/>
        <v>57209.592900000003</v>
      </c>
      <c r="H5" s="27">
        <f>RA!J9</f>
        <v>21.418825710095501</v>
      </c>
      <c r="I5" s="20">
        <f>VLOOKUP(B5,RMS!B:D,3,FALSE)</f>
        <v>72803.2084322593</v>
      </c>
      <c r="J5" s="21">
        <f>VLOOKUP(B5,RMS!B:E,4,FALSE)</f>
        <v>57209.596657219598</v>
      </c>
      <c r="K5" s="22">
        <f t="shared" si="1"/>
        <v>-2.9532259301049635E-2</v>
      </c>
      <c r="L5" s="22">
        <f t="shared" si="2"/>
        <v>-3.757219594263006E-3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103815.64659999999</v>
      </c>
      <c r="F6" s="25">
        <f>VLOOKUP(C6,RA!B10:I45,8,0)</f>
        <v>27429.939399999999</v>
      </c>
      <c r="G6" s="16">
        <f t="shared" si="0"/>
        <v>76385.70719999999</v>
      </c>
      <c r="H6" s="27">
        <f>RA!J10</f>
        <v>26.421777736151</v>
      </c>
      <c r="I6" s="20">
        <f>VLOOKUP(B6,RMS!B:D,3,FALSE)</f>
        <v>103817.459623077</v>
      </c>
      <c r="J6" s="21">
        <f>VLOOKUP(B6,RMS!B:E,4,FALSE)</f>
        <v>76385.706703418793</v>
      </c>
      <c r="K6" s="22">
        <f t="shared" si="1"/>
        <v>-1.8130230770038906</v>
      </c>
      <c r="L6" s="22">
        <f t="shared" si="2"/>
        <v>4.9658119678497314E-4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111474.0224</v>
      </c>
      <c r="F7" s="25">
        <f>VLOOKUP(C7,RA!B11:I46,8,0)</f>
        <v>18534.315600000002</v>
      </c>
      <c r="G7" s="16">
        <f t="shared" si="0"/>
        <v>92939.7068</v>
      </c>
      <c r="H7" s="27">
        <f>RA!J11</f>
        <v>16.6265782834082</v>
      </c>
      <c r="I7" s="20">
        <f>VLOOKUP(B7,RMS!B:D,3,FALSE)</f>
        <v>111474.046647009</v>
      </c>
      <c r="J7" s="21">
        <f>VLOOKUP(B7,RMS!B:E,4,FALSE)</f>
        <v>92939.706491453006</v>
      </c>
      <c r="K7" s="22">
        <f t="shared" si="1"/>
        <v>-2.4247009001555853E-2</v>
      </c>
      <c r="L7" s="22">
        <f t="shared" si="2"/>
        <v>3.0854699434712529E-4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358651.32049999997</v>
      </c>
      <c r="F8" s="25">
        <f>VLOOKUP(C8,RA!B12:I47,8,0)</f>
        <v>-7835.6656999999996</v>
      </c>
      <c r="G8" s="16">
        <f t="shared" si="0"/>
        <v>366486.98619999998</v>
      </c>
      <c r="H8" s="27">
        <f>RA!J12</f>
        <v>-2.1847586366268499</v>
      </c>
      <c r="I8" s="20">
        <f>VLOOKUP(B8,RMS!B:D,3,FALSE)</f>
        <v>358651.312049573</v>
      </c>
      <c r="J8" s="21">
        <f>VLOOKUP(B8,RMS!B:E,4,FALSE)</f>
        <v>366486.985029915</v>
      </c>
      <c r="K8" s="22">
        <f t="shared" si="1"/>
        <v>8.4504269761964679E-3</v>
      </c>
      <c r="L8" s="22">
        <f t="shared" si="2"/>
        <v>1.1700849863700569E-3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528760.46920000005</v>
      </c>
      <c r="F9" s="25">
        <f>VLOOKUP(C9,RA!B13:I48,8,0)</f>
        <v>78381.540599999993</v>
      </c>
      <c r="G9" s="16">
        <f t="shared" si="0"/>
        <v>450378.92860000004</v>
      </c>
      <c r="H9" s="27">
        <f>RA!J13</f>
        <v>14.823638521727799</v>
      </c>
      <c r="I9" s="20">
        <f>VLOOKUP(B9,RMS!B:D,3,FALSE)</f>
        <v>528760.64528034197</v>
      </c>
      <c r="J9" s="21">
        <f>VLOOKUP(B9,RMS!B:E,4,FALSE)</f>
        <v>450378.92834786302</v>
      </c>
      <c r="K9" s="22">
        <f t="shared" si="1"/>
        <v>-0.17608034191653132</v>
      </c>
      <c r="L9" s="22">
        <f t="shared" si="2"/>
        <v>2.5213701883330941E-4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222079.93789999999</v>
      </c>
      <c r="F10" s="25">
        <f>VLOOKUP(C10,RA!B14:I49,8,0)</f>
        <v>42987.840799999998</v>
      </c>
      <c r="G10" s="16">
        <f t="shared" si="0"/>
        <v>179092.09709999998</v>
      </c>
      <c r="H10" s="27">
        <f>RA!J14</f>
        <v>19.3569221994996</v>
      </c>
      <c r="I10" s="20">
        <f>VLOOKUP(B10,RMS!B:D,3,FALSE)</f>
        <v>222079.92981880301</v>
      </c>
      <c r="J10" s="21">
        <f>VLOOKUP(B10,RMS!B:E,4,FALSE)</f>
        <v>179092.09875982901</v>
      </c>
      <c r="K10" s="22">
        <f t="shared" si="1"/>
        <v>8.0811969819478691E-3</v>
      </c>
      <c r="L10" s="22">
        <f t="shared" si="2"/>
        <v>-1.6598290239926428E-3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136006.2206</v>
      </c>
      <c r="F11" s="25">
        <f>VLOOKUP(C11,RA!B15:I50,8,0)</f>
        <v>25935.531900000002</v>
      </c>
      <c r="G11" s="16">
        <f t="shared" si="0"/>
        <v>110070.6887</v>
      </c>
      <c r="H11" s="27">
        <f>RA!J15</f>
        <v>19.069371816659402</v>
      </c>
      <c r="I11" s="20">
        <f>VLOOKUP(B11,RMS!B:D,3,FALSE)</f>
        <v>136006.271877778</v>
      </c>
      <c r="J11" s="21">
        <f>VLOOKUP(B11,RMS!B:E,4,FALSE)</f>
        <v>110070.685559829</v>
      </c>
      <c r="K11" s="22">
        <f t="shared" si="1"/>
        <v>-5.1277777994982898E-2</v>
      </c>
      <c r="L11" s="22">
        <f t="shared" si="2"/>
        <v>3.1401710002683103E-3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461907.63189999998</v>
      </c>
      <c r="F12" s="25">
        <f>VLOOKUP(C12,RA!B16:I51,8,0)</f>
        <v>44996.024899999997</v>
      </c>
      <c r="G12" s="16">
        <f t="shared" si="0"/>
        <v>416911.60699999996</v>
      </c>
      <c r="H12" s="27">
        <f>RA!J16</f>
        <v>9.7413469257726693</v>
      </c>
      <c r="I12" s="20">
        <f>VLOOKUP(B12,RMS!B:D,3,FALSE)</f>
        <v>461907.54450000002</v>
      </c>
      <c r="J12" s="21">
        <f>VLOOKUP(B12,RMS!B:E,4,FALSE)</f>
        <v>416911.60700000002</v>
      </c>
      <c r="K12" s="22">
        <f t="shared" si="1"/>
        <v>8.7399999960325658E-2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479577.62270000001</v>
      </c>
      <c r="F13" s="25">
        <f>VLOOKUP(C13,RA!B17:I52,8,0)</f>
        <v>-16724.993600000002</v>
      </c>
      <c r="G13" s="16">
        <f t="shared" si="0"/>
        <v>496302.61629999999</v>
      </c>
      <c r="H13" s="27">
        <f>RA!J17</f>
        <v>-3.4874424510966699</v>
      </c>
      <c r="I13" s="20">
        <f>VLOOKUP(B13,RMS!B:D,3,FALSE)</f>
        <v>479577.664418803</v>
      </c>
      <c r="J13" s="21">
        <f>VLOOKUP(B13,RMS!B:E,4,FALSE)</f>
        <v>496302.61633931601</v>
      </c>
      <c r="K13" s="22">
        <f t="shared" si="1"/>
        <v>-4.1718802996911108E-2</v>
      </c>
      <c r="L13" s="22">
        <f t="shared" si="2"/>
        <v>-3.9316015318036079E-5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1520119.1462000001</v>
      </c>
      <c r="F14" s="25">
        <f>VLOOKUP(C14,RA!B18:I53,8,0)</f>
        <v>243729.19560000001</v>
      </c>
      <c r="G14" s="16">
        <f t="shared" si="0"/>
        <v>1276389.9506000001</v>
      </c>
      <c r="H14" s="27">
        <f>RA!J18</f>
        <v>16.033558698953001</v>
      </c>
      <c r="I14" s="20">
        <f>VLOOKUP(B14,RMS!B:D,3,FALSE)</f>
        <v>1520119.3056606799</v>
      </c>
      <c r="J14" s="21">
        <f>VLOOKUP(B14,RMS!B:E,4,FALSE)</f>
        <v>1276389.9438324801</v>
      </c>
      <c r="K14" s="22">
        <f t="shared" si="1"/>
        <v>-0.1594606798607856</v>
      </c>
      <c r="L14" s="22">
        <f t="shared" si="2"/>
        <v>6.7675199825316668E-3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991544.7892</v>
      </c>
      <c r="F15" s="25">
        <f>VLOOKUP(C15,RA!B19:I54,8,0)</f>
        <v>64905.325199999999</v>
      </c>
      <c r="G15" s="16">
        <f t="shared" si="0"/>
        <v>926639.46400000004</v>
      </c>
      <c r="H15" s="27">
        <f>RA!J19</f>
        <v>6.5458793094326104</v>
      </c>
      <c r="I15" s="20">
        <f>VLOOKUP(B15,RMS!B:D,3,FALSE)</f>
        <v>991544.82009145303</v>
      </c>
      <c r="J15" s="21">
        <f>VLOOKUP(B15,RMS!B:E,4,FALSE)</f>
        <v>926639.46405299101</v>
      </c>
      <c r="K15" s="22">
        <f t="shared" si="1"/>
        <v>-3.0891453032381833E-2</v>
      </c>
      <c r="L15" s="22">
        <f t="shared" si="2"/>
        <v>-5.2990973927080631E-5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867630.45030000003</v>
      </c>
      <c r="F16" s="25">
        <f>VLOOKUP(C16,RA!B20:I55,8,0)</f>
        <v>57604.887600000002</v>
      </c>
      <c r="G16" s="16">
        <f t="shared" si="0"/>
        <v>810025.56270000001</v>
      </c>
      <c r="H16" s="27">
        <f>RA!J20</f>
        <v>6.63933447472734</v>
      </c>
      <c r="I16" s="20">
        <f>VLOOKUP(B16,RMS!B:D,3,FALSE)</f>
        <v>867630.45440000005</v>
      </c>
      <c r="J16" s="21">
        <f>VLOOKUP(B16,RMS!B:E,4,FALSE)</f>
        <v>810025.56270000001</v>
      </c>
      <c r="K16" s="22">
        <f t="shared" si="1"/>
        <v>-4.1000000201165676E-3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355465.9276</v>
      </c>
      <c r="F17" s="25">
        <f>VLOOKUP(C17,RA!B21:I56,8,0)</f>
        <v>49353.007299999997</v>
      </c>
      <c r="G17" s="16">
        <f t="shared" si="0"/>
        <v>306112.9203</v>
      </c>
      <c r="H17" s="27">
        <f>RA!J21</f>
        <v>13.884033171116201</v>
      </c>
      <c r="I17" s="20">
        <f>VLOOKUP(B17,RMS!B:D,3,FALSE)</f>
        <v>355465.67340068799</v>
      </c>
      <c r="J17" s="21">
        <f>VLOOKUP(B17,RMS!B:E,4,FALSE)</f>
        <v>306112.92027551599</v>
      </c>
      <c r="K17" s="22">
        <f t="shared" si="1"/>
        <v>0.25419931201031432</v>
      </c>
      <c r="L17" s="22">
        <f t="shared" si="2"/>
        <v>2.4484004825353622E-5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868270.55839999998</v>
      </c>
      <c r="F18" s="25">
        <f>VLOOKUP(C18,RA!B22:I57,8,0)</f>
        <v>126649.6626</v>
      </c>
      <c r="G18" s="16">
        <f t="shared" si="0"/>
        <v>741620.89579999994</v>
      </c>
      <c r="H18" s="27">
        <f>RA!J22</f>
        <v>14.586428317157599</v>
      </c>
      <c r="I18" s="20">
        <f>VLOOKUP(B18,RMS!B:D,3,FALSE)</f>
        <v>868270.77260530996</v>
      </c>
      <c r="J18" s="21">
        <f>VLOOKUP(B18,RMS!B:E,4,FALSE)</f>
        <v>741620.89413451299</v>
      </c>
      <c r="K18" s="22">
        <f t="shared" si="1"/>
        <v>-0.21420530998148024</v>
      </c>
      <c r="L18" s="22">
        <f t="shared" si="2"/>
        <v>1.6654869541525841E-3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2189227.59</v>
      </c>
      <c r="F19" s="25">
        <f>VLOOKUP(C19,RA!B23:I58,8,0)</f>
        <v>145469.0172</v>
      </c>
      <c r="G19" s="16">
        <f t="shared" si="0"/>
        <v>2043758.5727999997</v>
      </c>
      <c r="H19" s="27">
        <f>RA!J23</f>
        <v>6.6447644760406099</v>
      </c>
      <c r="I19" s="20">
        <f>VLOOKUP(B19,RMS!B:D,3,FALSE)</f>
        <v>2189228.45031538</v>
      </c>
      <c r="J19" s="21">
        <f>VLOOKUP(B19,RMS!B:E,4,FALSE)</f>
        <v>2043758.60117607</v>
      </c>
      <c r="K19" s="22">
        <f t="shared" si="1"/>
        <v>-0.8603153801523149</v>
      </c>
      <c r="L19" s="22">
        <f t="shared" si="2"/>
        <v>-2.8376070316880941E-2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271328.2267</v>
      </c>
      <c r="F20" s="25">
        <f>VLOOKUP(C20,RA!B24:I59,8,0)</f>
        <v>42663.926700000004</v>
      </c>
      <c r="G20" s="16">
        <f t="shared" si="0"/>
        <v>228664.3</v>
      </c>
      <c r="H20" s="27">
        <f>RA!J24</f>
        <v>15.724101844800799</v>
      </c>
      <c r="I20" s="20">
        <f>VLOOKUP(B20,RMS!B:D,3,FALSE)</f>
        <v>271328.25785047299</v>
      </c>
      <c r="J20" s="21">
        <f>VLOOKUP(B20,RMS!B:E,4,FALSE)</f>
        <v>228664.29359798299</v>
      </c>
      <c r="K20" s="22">
        <f t="shared" si="1"/>
        <v>-3.1150472990702838E-2</v>
      </c>
      <c r="L20" s="22">
        <f t="shared" si="2"/>
        <v>6.4020169957075268E-3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300803.2659</v>
      </c>
      <c r="F21" s="25">
        <f>VLOOKUP(C21,RA!B25:I60,8,0)</f>
        <v>32821.095699999998</v>
      </c>
      <c r="G21" s="16">
        <f t="shared" si="0"/>
        <v>267982.17019999999</v>
      </c>
      <c r="H21" s="27">
        <f>RA!J25</f>
        <v>10.9111500507814</v>
      </c>
      <c r="I21" s="20">
        <f>VLOOKUP(B21,RMS!B:D,3,FALSE)</f>
        <v>300803.266526027</v>
      </c>
      <c r="J21" s="21">
        <f>VLOOKUP(B21,RMS!B:E,4,FALSE)</f>
        <v>267982.17074328102</v>
      </c>
      <c r="K21" s="22">
        <f t="shared" si="1"/>
        <v>-6.260270019993186E-4</v>
      </c>
      <c r="L21" s="22">
        <f t="shared" si="2"/>
        <v>-5.432810285128653E-4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541473.81660000002</v>
      </c>
      <c r="F22" s="25">
        <f>VLOOKUP(C22,RA!B26:I61,8,0)</f>
        <v>119065.9353</v>
      </c>
      <c r="G22" s="16">
        <f t="shared" si="0"/>
        <v>422407.88130000001</v>
      </c>
      <c r="H22" s="27">
        <f>RA!J26</f>
        <v>21.9892322859919</v>
      </c>
      <c r="I22" s="20">
        <f>VLOOKUP(B22,RMS!B:D,3,FALSE)</f>
        <v>541473.80992997496</v>
      </c>
      <c r="J22" s="21">
        <f>VLOOKUP(B22,RMS!B:E,4,FALSE)</f>
        <v>422407.89965500298</v>
      </c>
      <c r="K22" s="22">
        <f t="shared" si="1"/>
        <v>6.6700250608846545E-3</v>
      </c>
      <c r="L22" s="22">
        <f t="shared" si="2"/>
        <v>-1.8355002976022661E-2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263813.60639999999</v>
      </c>
      <c r="F23" s="25">
        <f>VLOOKUP(C23,RA!B27:I62,8,0)</f>
        <v>76468.943899999998</v>
      </c>
      <c r="G23" s="16">
        <f t="shared" si="0"/>
        <v>187344.66249999998</v>
      </c>
      <c r="H23" s="27">
        <f>RA!J27</f>
        <v>28.985974204854401</v>
      </c>
      <c r="I23" s="20">
        <f>VLOOKUP(B23,RMS!B:D,3,FALSE)</f>
        <v>263813.51967386698</v>
      </c>
      <c r="J23" s="21">
        <f>VLOOKUP(B23,RMS!B:E,4,FALSE)</f>
        <v>187344.65715057601</v>
      </c>
      <c r="K23" s="22">
        <f t="shared" si="1"/>
        <v>8.6726133013144135E-2</v>
      </c>
      <c r="L23" s="22">
        <f t="shared" si="2"/>
        <v>5.3494239691644907E-3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1142250.4669000001</v>
      </c>
      <c r="F24" s="25">
        <f>VLOOKUP(C24,RA!B28:I63,8,0)</f>
        <v>51981.153400000003</v>
      </c>
      <c r="G24" s="16">
        <f t="shared" si="0"/>
        <v>1090269.3135000002</v>
      </c>
      <c r="H24" s="27">
        <f>RA!J28</f>
        <v>4.5507666581282997</v>
      </c>
      <c r="I24" s="20">
        <f>VLOOKUP(B24,RMS!B:D,3,FALSE)</f>
        <v>1142250.4653884999</v>
      </c>
      <c r="J24" s="21">
        <f>VLOOKUP(B24,RMS!B:E,4,FALSE)</f>
        <v>1090269.30008239</v>
      </c>
      <c r="K24" s="22">
        <f t="shared" si="1"/>
        <v>1.5115002170205116E-3</v>
      </c>
      <c r="L24" s="22">
        <f t="shared" si="2"/>
        <v>1.3417610200121999E-2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556243.81570000004</v>
      </c>
      <c r="F25" s="25">
        <f>VLOOKUP(C25,RA!B29:I64,8,0)</f>
        <v>98903.129700000005</v>
      </c>
      <c r="G25" s="16">
        <f t="shared" si="0"/>
        <v>457340.68600000005</v>
      </c>
      <c r="H25" s="27">
        <f>RA!J29</f>
        <v>17.7805356047934</v>
      </c>
      <c r="I25" s="20">
        <f>VLOOKUP(B25,RMS!B:D,3,FALSE)</f>
        <v>556243.81374424801</v>
      </c>
      <c r="J25" s="21">
        <f>VLOOKUP(B25,RMS!B:E,4,FALSE)</f>
        <v>457340.62679153198</v>
      </c>
      <c r="K25" s="22">
        <f t="shared" si="1"/>
        <v>1.9557520281523466E-3</v>
      </c>
      <c r="L25" s="22">
        <f t="shared" si="2"/>
        <v>5.9208468068391085E-2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694747.30429999996</v>
      </c>
      <c r="F26" s="25">
        <f>VLOOKUP(C26,RA!B30:I65,8,0)</f>
        <v>143827.10930000001</v>
      </c>
      <c r="G26" s="16">
        <f t="shared" si="0"/>
        <v>550920.19499999995</v>
      </c>
      <c r="H26" s="27">
        <f>RA!J30</f>
        <v>20.702075187598499</v>
      </c>
      <c r="I26" s="20">
        <f>VLOOKUP(B26,RMS!B:D,3,FALSE)</f>
        <v>694747.30525398196</v>
      </c>
      <c r="J26" s="21">
        <f>VLOOKUP(B26,RMS!B:E,4,FALSE)</f>
        <v>550920.19731369999</v>
      </c>
      <c r="K26" s="22">
        <f t="shared" si="1"/>
        <v>-9.5398200210183859E-4</v>
      </c>
      <c r="L26" s="22">
        <f t="shared" si="2"/>
        <v>-2.3137000389397144E-3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572552.61140000005</v>
      </c>
      <c r="F27" s="25">
        <f>VLOOKUP(C27,RA!B31:I66,8,0)</f>
        <v>51092.593099999998</v>
      </c>
      <c r="G27" s="16">
        <f t="shared" si="0"/>
        <v>521460.01830000005</v>
      </c>
      <c r="H27" s="27">
        <f>RA!J31</f>
        <v>8.9236503480560305</v>
      </c>
      <c r="I27" s="20">
        <f>VLOOKUP(B27,RMS!B:D,3,FALSE)</f>
        <v>572552.58214513306</v>
      </c>
      <c r="J27" s="21">
        <f>VLOOKUP(B27,RMS!B:E,4,FALSE)</f>
        <v>521460.00671061903</v>
      </c>
      <c r="K27" s="22">
        <f t="shared" si="1"/>
        <v>2.9254866996780038E-2</v>
      </c>
      <c r="L27" s="22">
        <f t="shared" si="2"/>
        <v>1.158938102889806E-2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134993.027</v>
      </c>
      <c r="F28" s="25">
        <f>VLOOKUP(C28,RA!B32:I67,8,0)</f>
        <v>37884.207600000002</v>
      </c>
      <c r="G28" s="16">
        <f t="shared" si="0"/>
        <v>97108.819400000008</v>
      </c>
      <c r="H28" s="27">
        <f>RA!J32</f>
        <v>28.063825548559599</v>
      </c>
      <c r="I28" s="20">
        <f>VLOOKUP(B28,RMS!B:D,3,FALSE)</f>
        <v>134992.94310926599</v>
      </c>
      <c r="J28" s="21">
        <f>VLOOKUP(B28,RMS!B:E,4,FALSE)</f>
        <v>97108.827638601098</v>
      </c>
      <c r="K28" s="22">
        <f t="shared" si="1"/>
        <v>8.3890734007582068E-2</v>
      </c>
      <c r="L28" s="22">
        <f t="shared" si="2"/>
        <v>-8.2386010908521712E-3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19.921900000000001</v>
      </c>
      <c r="F29" s="25">
        <f>VLOOKUP(C29,RA!B33:I68,8,0)</f>
        <v>1.1609</v>
      </c>
      <c r="G29" s="16">
        <f t="shared" si="0"/>
        <v>18.760999999999999</v>
      </c>
      <c r="H29" s="27">
        <f>RA!J33</f>
        <v>5.8272554324637698</v>
      </c>
      <c r="I29" s="20">
        <f>VLOOKUP(B29,RMS!B:D,3,FALSE)</f>
        <v>19.921900000000001</v>
      </c>
      <c r="J29" s="21">
        <f>VLOOKUP(B29,RMS!B:E,4,FALSE)</f>
        <v>18.760999999999999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262083.2341</v>
      </c>
      <c r="F31" s="25">
        <f>VLOOKUP(C31,RA!B35:I70,8,0)</f>
        <v>25397.561699999998</v>
      </c>
      <c r="G31" s="16">
        <f t="shared" si="0"/>
        <v>236685.67240000001</v>
      </c>
      <c r="H31" s="27">
        <f>RA!J35</f>
        <v>9.6906472431232906</v>
      </c>
      <c r="I31" s="20">
        <f>VLOOKUP(B31,RMS!B:D,3,FALSE)</f>
        <v>262083.23379999999</v>
      </c>
      <c r="J31" s="21">
        <f>VLOOKUP(B31,RMS!B:E,4,FALSE)</f>
        <v>236685.67499999999</v>
      </c>
      <c r="K31" s="22">
        <f t="shared" si="1"/>
        <v>3.0000001424923539E-4</v>
      </c>
      <c r="L31" s="22">
        <f t="shared" si="2"/>
        <v>-2.5999999779742211E-3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259425.2127</v>
      </c>
      <c r="F35" s="25">
        <f>VLOOKUP(C35,RA!B8:I74,8,0)</f>
        <v>11499.3518</v>
      </c>
      <c r="G35" s="16">
        <f t="shared" si="0"/>
        <v>247925.8609</v>
      </c>
      <c r="H35" s="27">
        <f>RA!J39</f>
        <v>4.43262691406093</v>
      </c>
      <c r="I35" s="20">
        <f>VLOOKUP(B35,RMS!B:D,3,FALSE)</f>
        <v>259425.21367521401</v>
      </c>
      <c r="J35" s="21">
        <f>VLOOKUP(B35,RMS!B:E,4,FALSE)</f>
        <v>247925.86307692301</v>
      </c>
      <c r="K35" s="22">
        <f t="shared" si="1"/>
        <v>-9.752140031196177E-4</v>
      </c>
      <c r="L35" s="22">
        <f t="shared" si="2"/>
        <v>-2.1769230079371482E-3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593872.65330000001</v>
      </c>
      <c r="F36" s="25">
        <f>VLOOKUP(C36,RA!B8:I75,8,0)</f>
        <v>45305.196100000001</v>
      </c>
      <c r="G36" s="16">
        <f t="shared" si="0"/>
        <v>548567.45720000006</v>
      </c>
      <c r="H36" s="27">
        <f>RA!J40</f>
        <v>7.6287729108674203</v>
      </c>
      <c r="I36" s="20">
        <f>VLOOKUP(B36,RMS!B:D,3,FALSE)</f>
        <v>593872.64523589704</v>
      </c>
      <c r="J36" s="21">
        <f>VLOOKUP(B36,RMS!B:E,4,FALSE)</f>
        <v>548567.45066752099</v>
      </c>
      <c r="K36" s="22">
        <f t="shared" si="1"/>
        <v>8.0641029635444283E-3</v>
      </c>
      <c r="L36" s="22">
        <f t="shared" si="2"/>
        <v>6.5324790775775909E-3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15560.6024</v>
      </c>
      <c r="F39" s="25">
        <f>VLOOKUP(C39,RA!B8:I78,8,0)</f>
        <v>2071.3062</v>
      </c>
      <c r="G39" s="16">
        <f t="shared" si="0"/>
        <v>13489.296200000001</v>
      </c>
      <c r="H39" s="27">
        <f>RA!J43</f>
        <v>13.311221164548201</v>
      </c>
      <c r="I39" s="20">
        <f>VLOOKUP(B39,RMS!B:D,3,FALSE)</f>
        <v>15560.6024506467</v>
      </c>
      <c r="J39" s="21">
        <f>VLOOKUP(B39,RMS!B:E,4,FALSE)</f>
        <v>13489.296573632901</v>
      </c>
      <c r="K39" s="22">
        <f t="shared" si="1"/>
        <v>-5.0646700401557609E-5</v>
      </c>
      <c r="L39" s="22">
        <f t="shared" si="2"/>
        <v>-3.7363289993663784E-4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15458305.869899999</v>
      </c>
      <c r="E7" s="44">
        <v>17622214</v>
      </c>
      <c r="F7" s="45">
        <v>87.720566041815204</v>
      </c>
      <c r="G7" s="44">
        <v>11718599.0736</v>
      </c>
      <c r="H7" s="45">
        <v>31.912575665506999</v>
      </c>
      <c r="I7" s="44">
        <v>1728779.7231000001</v>
      </c>
      <c r="J7" s="45">
        <v>11.183500557239199</v>
      </c>
      <c r="K7" s="44">
        <v>1636589.4720999999</v>
      </c>
      <c r="L7" s="45">
        <v>13.9657433607995</v>
      </c>
      <c r="M7" s="45">
        <v>5.6330712479596999E-2</v>
      </c>
      <c r="N7" s="44">
        <v>291192462.18360001</v>
      </c>
      <c r="O7" s="44">
        <v>6107911667.4090004</v>
      </c>
      <c r="P7" s="44">
        <v>865079</v>
      </c>
      <c r="Q7" s="44">
        <v>898682</v>
      </c>
      <c r="R7" s="45">
        <v>-3.7391424330297101</v>
      </c>
      <c r="S7" s="44">
        <v>17.869241849472701</v>
      </c>
      <c r="T7" s="44">
        <v>17.924780081942199</v>
      </c>
      <c r="U7" s="46">
        <v>-0.31080351890333702</v>
      </c>
    </row>
    <row r="8" spans="1:23" ht="12" thickBot="1">
      <c r="A8" s="70">
        <v>41626</v>
      </c>
      <c r="B8" s="60" t="s">
        <v>6</v>
      </c>
      <c r="C8" s="61"/>
      <c r="D8" s="47">
        <v>581803.59219999996</v>
      </c>
      <c r="E8" s="47">
        <v>571811</v>
      </c>
      <c r="F8" s="48">
        <v>101.747534097805</v>
      </c>
      <c r="G8" s="47">
        <v>444455.02340000001</v>
      </c>
      <c r="H8" s="48">
        <v>30.902692414028401</v>
      </c>
      <c r="I8" s="47">
        <v>72787.836299999995</v>
      </c>
      <c r="J8" s="48">
        <v>12.510723081781601</v>
      </c>
      <c r="K8" s="47">
        <v>106271.0275</v>
      </c>
      <c r="L8" s="48">
        <v>23.9104120563305</v>
      </c>
      <c r="M8" s="48">
        <v>-0.31507356226512401</v>
      </c>
      <c r="N8" s="47">
        <v>10851985.620200001</v>
      </c>
      <c r="O8" s="47">
        <v>215106638.3089</v>
      </c>
      <c r="P8" s="47">
        <v>23958</v>
      </c>
      <c r="Q8" s="47">
        <v>25412</v>
      </c>
      <c r="R8" s="48">
        <v>-5.7217062804974104</v>
      </c>
      <c r="S8" s="47">
        <v>24.284313890975898</v>
      </c>
      <c r="T8" s="47">
        <v>23.564076664567899</v>
      </c>
      <c r="U8" s="49">
        <v>2.96585371792446</v>
      </c>
    </row>
    <row r="9" spans="1:23" ht="12" thickBot="1">
      <c r="A9" s="71"/>
      <c r="B9" s="60" t="s">
        <v>7</v>
      </c>
      <c r="C9" s="61"/>
      <c r="D9" s="47">
        <v>72803.178899999999</v>
      </c>
      <c r="E9" s="47">
        <v>86223</v>
      </c>
      <c r="F9" s="48">
        <v>84.435914895097596</v>
      </c>
      <c r="G9" s="47">
        <v>56355.508800000003</v>
      </c>
      <c r="H9" s="48">
        <v>29.185558697324701</v>
      </c>
      <c r="I9" s="47">
        <v>15593.585999999999</v>
      </c>
      <c r="J9" s="48">
        <v>21.418825710095501</v>
      </c>
      <c r="K9" s="47">
        <v>13131.744000000001</v>
      </c>
      <c r="L9" s="48">
        <v>23.3016155467662</v>
      </c>
      <c r="M9" s="48">
        <v>0.187472585514917</v>
      </c>
      <c r="N9" s="47">
        <v>1641807.5848000001</v>
      </c>
      <c r="O9" s="47">
        <v>39450226.887000002</v>
      </c>
      <c r="P9" s="47">
        <v>4919</v>
      </c>
      <c r="Q9" s="47">
        <v>5069</v>
      </c>
      <c r="R9" s="48">
        <v>-2.95916354310515</v>
      </c>
      <c r="S9" s="47">
        <v>14.8004022972149</v>
      </c>
      <c r="T9" s="47">
        <v>14.926194278950501</v>
      </c>
      <c r="U9" s="49">
        <v>-0.84992271973090705</v>
      </c>
    </row>
    <row r="10" spans="1:23" ht="12" thickBot="1">
      <c r="A10" s="71"/>
      <c r="B10" s="60" t="s">
        <v>8</v>
      </c>
      <c r="C10" s="61"/>
      <c r="D10" s="47">
        <v>103815.64659999999</v>
      </c>
      <c r="E10" s="47">
        <v>91160</v>
      </c>
      <c r="F10" s="48">
        <v>113.88289447125899</v>
      </c>
      <c r="G10" s="47">
        <v>65432.933799999999</v>
      </c>
      <c r="H10" s="48">
        <v>58.659623787188401</v>
      </c>
      <c r="I10" s="47">
        <v>27429.939399999999</v>
      </c>
      <c r="J10" s="48">
        <v>26.421777736151</v>
      </c>
      <c r="K10" s="47">
        <v>19739.7572</v>
      </c>
      <c r="L10" s="48">
        <v>30.167923175102999</v>
      </c>
      <c r="M10" s="48">
        <v>0.389578358137049</v>
      </c>
      <c r="N10" s="47">
        <v>2206493.6197000002</v>
      </c>
      <c r="O10" s="47">
        <v>53552613.086900003</v>
      </c>
      <c r="P10" s="47">
        <v>78890</v>
      </c>
      <c r="Q10" s="47">
        <v>82374</v>
      </c>
      <c r="R10" s="48">
        <v>-4.2294898875858902</v>
      </c>
      <c r="S10" s="47">
        <v>1.3159544505006999</v>
      </c>
      <c r="T10" s="47">
        <v>1.3341085221064899</v>
      </c>
      <c r="U10" s="49">
        <v>-1.3795364724732899</v>
      </c>
    </row>
    <row r="11" spans="1:23" ht="12" thickBot="1">
      <c r="A11" s="71"/>
      <c r="B11" s="60" t="s">
        <v>9</v>
      </c>
      <c r="C11" s="61"/>
      <c r="D11" s="47">
        <v>111474.0224</v>
      </c>
      <c r="E11" s="47">
        <v>91871</v>
      </c>
      <c r="F11" s="48">
        <v>121.337552002264</v>
      </c>
      <c r="G11" s="47">
        <v>75707.800099999993</v>
      </c>
      <c r="H11" s="48">
        <v>47.242453555323998</v>
      </c>
      <c r="I11" s="47">
        <v>18534.315600000002</v>
      </c>
      <c r="J11" s="48">
        <v>16.6265782834082</v>
      </c>
      <c r="K11" s="47">
        <v>16042.340200000001</v>
      </c>
      <c r="L11" s="48">
        <v>21.189811589836399</v>
      </c>
      <c r="M11" s="48">
        <v>0.155337398966268</v>
      </c>
      <c r="N11" s="47">
        <v>1424987.1514000001</v>
      </c>
      <c r="O11" s="47">
        <v>19994553.091899998</v>
      </c>
      <c r="P11" s="47">
        <v>4954</v>
      </c>
      <c r="Q11" s="47">
        <v>5203</v>
      </c>
      <c r="R11" s="48">
        <v>-4.7857005573707401</v>
      </c>
      <c r="S11" s="47">
        <v>22.501821235365401</v>
      </c>
      <c r="T11" s="47">
        <v>22.023736824908699</v>
      </c>
      <c r="U11" s="49">
        <v>2.1246476249898398</v>
      </c>
    </row>
    <row r="12" spans="1:23" ht="12" thickBot="1">
      <c r="A12" s="71"/>
      <c r="B12" s="60" t="s">
        <v>10</v>
      </c>
      <c r="C12" s="61"/>
      <c r="D12" s="47">
        <v>358651.32049999997</v>
      </c>
      <c r="E12" s="47">
        <v>265464</v>
      </c>
      <c r="F12" s="48">
        <v>135.103562253262</v>
      </c>
      <c r="G12" s="47">
        <v>221670.00899999999</v>
      </c>
      <c r="H12" s="48">
        <v>61.795148616608799</v>
      </c>
      <c r="I12" s="47">
        <v>-7835.6656999999996</v>
      </c>
      <c r="J12" s="48">
        <v>-2.1847586366268499</v>
      </c>
      <c r="K12" s="47">
        <v>19784.679400000001</v>
      </c>
      <c r="L12" s="48">
        <v>8.9252847010079801</v>
      </c>
      <c r="M12" s="48">
        <v>-1.39604714039491</v>
      </c>
      <c r="N12" s="47">
        <v>4896217.6157999998</v>
      </c>
      <c r="O12" s="47">
        <v>76887049.270400003</v>
      </c>
      <c r="P12" s="47">
        <v>2864</v>
      </c>
      <c r="Q12" s="47">
        <v>2898</v>
      </c>
      <c r="R12" s="48">
        <v>-1.17322291235334</v>
      </c>
      <c r="S12" s="47">
        <v>125.227416375698</v>
      </c>
      <c r="T12" s="47">
        <v>122.75224948240199</v>
      </c>
      <c r="U12" s="49">
        <v>1.97653753860965</v>
      </c>
    </row>
    <row r="13" spans="1:23" ht="12" thickBot="1">
      <c r="A13" s="71"/>
      <c r="B13" s="60" t="s">
        <v>11</v>
      </c>
      <c r="C13" s="61"/>
      <c r="D13" s="47">
        <v>528760.46920000005</v>
      </c>
      <c r="E13" s="47">
        <v>470577</v>
      </c>
      <c r="F13" s="48">
        <v>112.364282402242</v>
      </c>
      <c r="G13" s="47">
        <v>355440.44500000001</v>
      </c>
      <c r="H13" s="48">
        <v>48.762043441623497</v>
      </c>
      <c r="I13" s="47">
        <v>78381.540599999993</v>
      </c>
      <c r="J13" s="48">
        <v>14.823638521727799</v>
      </c>
      <c r="K13" s="47">
        <v>66901.078699999998</v>
      </c>
      <c r="L13" s="48">
        <v>18.822021984583099</v>
      </c>
      <c r="M13" s="48">
        <v>0.171603539480747</v>
      </c>
      <c r="N13" s="47">
        <v>8055172.1606000001</v>
      </c>
      <c r="O13" s="47">
        <v>117734535.5669</v>
      </c>
      <c r="P13" s="47">
        <v>12678</v>
      </c>
      <c r="Q13" s="47">
        <v>13217</v>
      </c>
      <c r="R13" s="48">
        <v>-4.07808125898464</v>
      </c>
      <c r="S13" s="47">
        <v>41.706930840826601</v>
      </c>
      <c r="T13" s="47">
        <v>42.248642959824501</v>
      </c>
      <c r="U13" s="49">
        <v>-1.2988539508343899</v>
      </c>
    </row>
    <row r="14" spans="1:23" ht="12" thickBot="1">
      <c r="A14" s="71"/>
      <c r="B14" s="60" t="s">
        <v>12</v>
      </c>
      <c r="C14" s="61"/>
      <c r="D14" s="47">
        <v>222079.93789999999</v>
      </c>
      <c r="E14" s="47">
        <v>210676</v>
      </c>
      <c r="F14" s="48">
        <v>105.41302184396901</v>
      </c>
      <c r="G14" s="47">
        <v>172825.75399999999</v>
      </c>
      <c r="H14" s="48">
        <v>28.499331123994398</v>
      </c>
      <c r="I14" s="47">
        <v>42987.840799999998</v>
      </c>
      <c r="J14" s="48">
        <v>19.3569221994996</v>
      </c>
      <c r="K14" s="47">
        <v>35692.270600000003</v>
      </c>
      <c r="L14" s="48">
        <v>20.652171203604301</v>
      </c>
      <c r="M14" s="48">
        <v>0.204401963712558</v>
      </c>
      <c r="N14" s="47">
        <v>3932353.4862000002</v>
      </c>
      <c r="O14" s="47">
        <v>60622041.131300002</v>
      </c>
      <c r="P14" s="47">
        <v>3559</v>
      </c>
      <c r="Q14" s="47">
        <v>4130</v>
      </c>
      <c r="R14" s="48">
        <v>-13.8256658595642</v>
      </c>
      <c r="S14" s="47">
        <v>62.399532986794</v>
      </c>
      <c r="T14" s="47">
        <v>60.532261815980597</v>
      </c>
      <c r="U14" s="49">
        <v>2.9924441441069698</v>
      </c>
    </row>
    <row r="15" spans="1:23" ht="12" thickBot="1">
      <c r="A15" s="71"/>
      <c r="B15" s="60" t="s">
        <v>13</v>
      </c>
      <c r="C15" s="61"/>
      <c r="D15" s="47">
        <v>136006.2206</v>
      </c>
      <c r="E15" s="47">
        <v>133333</v>
      </c>
      <c r="F15" s="48">
        <v>102.004920462301</v>
      </c>
      <c r="G15" s="47">
        <v>96077.396999999997</v>
      </c>
      <c r="H15" s="48">
        <v>41.559018923045898</v>
      </c>
      <c r="I15" s="47">
        <v>25935.531900000002</v>
      </c>
      <c r="J15" s="48">
        <v>19.069371816659402</v>
      </c>
      <c r="K15" s="47">
        <v>23393.463500000002</v>
      </c>
      <c r="L15" s="48">
        <v>24.3485608795168</v>
      </c>
      <c r="M15" s="48">
        <v>0.108665756141668</v>
      </c>
      <c r="N15" s="47">
        <v>2424428.4031000002</v>
      </c>
      <c r="O15" s="47">
        <v>38415371.865400001</v>
      </c>
      <c r="P15" s="47">
        <v>4364</v>
      </c>
      <c r="Q15" s="47">
        <v>4801</v>
      </c>
      <c r="R15" s="48">
        <v>-9.1022703603415902</v>
      </c>
      <c r="S15" s="47">
        <v>31.165495096242001</v>
      </c>
      <c r="T15" s="47">
        <v>31.8269164965632</v>
      </c>
      <c r="U15" s="49">
        <v>-2.12228747940215</v>
      </c>
    </row>
    <row r="16" spans="1:23" ht="12" thickBot="1">
      <c r="A16" s="71"/>
      <c r="B16" s="60" t="s">
        <v>14</v>
      </c>
      <c r="C16" s="61"/>
      <c r="D16" s="47">
        <v>461907.63189999998</v>
      </c>
      <c r="E16" s="47">
        <v>434245</v>
      </c>
      <c r="F16" s="48">
        <v>106.370282190929</v>
      </c>
      <c r="G16" s="47">
        <v>305312.01730000001</v>
      </c>
      <c r="H16" s="48">
        <v>51.2903540400537</v>
      </c>
      <c r="I16" s="47">
        <v>44996.024899999997</v>
      </c>
      <c r="J16" s="48">
        <v>9.7413469257726693</v>
      </c>
      <c r="K16" s="47">
        <v>30635.368900000001</v>
      </c>
      <c r="L16" s="48">
        <v>10.0341182672471</v>
      </c>
      <c r="M16" s="48">
        <v>0.46876066832673302</v>
      </c>
      <c r="N16" s="47">
        <v>10208835.32</v>
      </c>
      <c r="O16" s="47">
        <v>296154047.47359997</v>
      </c>
      <c r="P16" s="47">
        <v>29180</v>
      </c>
      <c r="Q16" s="47">
        <v>29027</v>
      </c>
      <c r="R16" s="48">
        <v>0.52709546284492903</v>
      </c>
      <c r="S16" s="47">
        <v>15.829596706648401</v>
      </c>
      <c r="T16" s="47">
        <v>15.2562991662935</v>
      </c>
      <c r="U16" s="49">
        <v>3.6216812782990999</v>
      </c>
    </row>
    <row r="17" spans="1:21" ht="12" thickBot="1">
      <c r="A17" s="71"/>
      <c r="B17" s="60" t="s">
        <v>15</v>
      </c>
      <c r="C17" s="61"/>
      <c r="D17" s="47">
        <v>479577.62270000001</v>
      </c>
      <c r="E17" s="47">
        <v>655660</v>
      </c>
      <c r="F17" s="48">
        <v>73.144255055974099</v>
      </c>
      <c r="G17" s="47">
        <v>647071.61049999995</v>
      </c>
      <c r="H17" s="48">
        <v>-25.884922948570601</v>
      </c>
      <c r="I17" s="47">
        <v>-16724.993600000002</v>
      </c>
      <c r="J17" s="48">
        <v>-3.4874424510966699</v>
      </c>
      <c r="K17" s="47">
        <v>35818.578399999999</v>
      </c>
      <c r="L17" s="48">
        <v>5.5354890894259103</v>
      </c>
      <c r="M17" s="48">
        <v>-1.4669362757289099</v>
      </c>
      <c r="N17" s="47">
        <v>9036787.5748999994</v>
      </c>
      <c r="O17" s="47">
        <v>274319794.6462</v>
      </c>
      <c r="P17" s="47">
        <v>10201</v>
      </c>
      <c r="Q17" s="47">
        <v>10602</v>
      </c>
      <c r="R17" s="48">
        <v>-3.7823052254291598</v>
      </c>
      <c r="S17" s="47">
        <v>47.012804891677298</v>
      </c>
      <c r="T17" s="47">
        <v>79.386417562724006</v>
      </c>
      <c r="U17" s="49">
        <v>-68.861266086205902</v>
      </c>
    </row>
    <row r="18" spans="1:21" ht="12" thickBot="1">
      <c r="A18" s="71"/>
      <c r="B18" s="60" t="s">
        <v>16</v>
      </c>
      <c r="C18" s="61"/>
      <c r="D18" s="47">
        <v>1520119.1462000001</v>
      </c>
      <c r="E18" s="47">
        <v>1538876</v>
      </c>
      <c r="F18" s="48">
        <v>98.781132865806001</v>
      </c>
      <c r="G18" s="47">
        <v>1045695.8931</v>
      </c>
      <c r="H18" s="48">
        <v>45.369141853809602</v>
      </c>
      <c r="I18" s="47">
        <v>243729.19560000001</v>
      </c>
      <c r="J18" s="48">
        <v>16.033558698953001</v>
      </c>
      <c r="K18" s="47">
        <v>202888.82620000001</v>
      </c>
      <c r="L18" s="48">
        <v>19.402278189936201</v>
      </c>
      <c r="M18" s="48">
        <v>0.201294325394446</v>
      </c>
      <c r="N18" s="47">
        <v>29784243.804099999</v>
      </c>
      <c r="O18" s="47">
        <v>693649817.62880003</v>
      </c>
      <c r="P18" s="47">
        <v>75899</v>
      </c>
      <c r="Q18" s="47">
        <v>77054</v>
      </c>
      <c r="R18" s="48">
        <v>-1.4989487891608499</v>
      </c>
      <c r="S18" s="47">
        <v>20.028184115732799</v>
      </c>
      <c r="T18" s="47">
        <v>19.9196709255847</v>
      </c>
      <c r="U18" s="49">
        <v>0.54180243960736496</v>
      </c>
    </row>
    <row r="19" spans="1:21" ht="12" thickBot="1">
      <c r="A19" s="71"/>
      <c r="B19" s="60" t="s">
        <v>17</v>
      </c>
      <c r="C19" s="61"/>
      <c r="D19" s="47">
        <v>991544.7892</v>
      </c>
      <c r="E19" s="47">
        <v>702889</v>
      </c>
      <c r="F19" s="48">
        <v>141.06705172509501</v>
      </c>
      <c r="G19" s="47">
        <v>453316.75910000002</v>
      </c>
      <c r="H19" s="48">
        <v>118.73111225108499</v>
      </c>
      <c r="I19" s="47">
        <v>64905.325199999999</v>
      </c>
      <c r="J19" s="48">
        <v>6.5458793094326104</v>
      </c>
      <c r="K19" s="47">
        <v>62887.8986</v>
      </c>
      <c r="L19" s="48">
        <v>13.8728377756992</v>
      </c>
      <c r="M19" s="48">
        <v>3.2079726702777998E-2</v>
      </c>
      <c r="N19" s="47">
        <v>12550057.844799999</v>
      </c>
      <c r="O19" s="47">
        <v>243719933.4307</v>
      </c>
      <c r="P19" s="47">
        <v>16300</v>
      </c>
      <c r="Q19" s="47">
        <v>14589</v>
      </c>
      <c r="R19" s="48">
        <v>11.7280142573172</v>
      </c>
      <c r="S19" s="47">
        <v>60.830968662576701</v>
      </c>
      <c r="T19" s="47">
        <v>40.4406989581191</v>
      </c>
      <c r="U19" s="49">
        <v>33.519554517634496</v>
      </c>
    </row>
    <row r="20" spans="1:21" ht="12" thickBot="1">
      <c r="A20" s="71"/>
      <c r="B20" s="60" t="s">
        <v>18</v>
      </c>
      <c r="C20" s="61"/>
      <c r="D20" s="47">
        <v>867630.45030000003</v>
      </c>
      <c r="E20" s="47">
        <v>937844</v>
      </c>
      <c r="F20" s="48">
        <v>92.513301817786299</v>
      </c>
      <c r="G20" s="47">
        <v>651084.73120000004</v>
      </c>
      <c r="H20" s="48">
        <v>33.259222451874898</v>
      </c>
      <c r="I20" s="47">
        <v>57604.887600000002</v>
      </c>
      <c r="J20" s="48">
        <v>6.63933447472734</v>
      </c>
      <c r="K20" s="47">
        <v>53250.271099999998</v>
      </c>
      <c r="L20" s="48">
        <v>8.1787006434409193</v>
      </c>
      <c r="M20" s="48">
        <v>8.1776419350474E-2</v>
      </c>
      <c r="N20" s="47">
        <v>17976836.577500001</v>
      </c>
      <c r="O20" s="47">
        <v>371846753.48089999</v>
      </c>
      <c r="P20" s="47">
        <v>36085</v>
      </c>
      <c r="Q20" s="47">
        <v>37115</v>
      </c>
      <c r="R20" s="48">
        <v>-2.77515829179577</v>
      </c>
      <c r="S20" s="47">
        <v>24.044075108771001</v>
      </c>
      <c r="T20" s="47">
        <v>23.063759773676399</v>
      </c>
      <c r="U20" s="49">
        <v>4.0771596772168603</v>
      </c>
    </row>
    <row r="21" spans="1:21" ht="12" thickBot="1">
      <c r="A21" s="71"/>
      <c r="B21" s="60" t="s">
        <v>19</v>
      </c>
      <c r="C21" s="61"/>
      <c r="D21" s="47">
        <v>355465.9276</v>
      </c>
      <c r="E21" s="47">
        <v>358731</v>
      </c>
      <c r="F21" s="48">
        <v>99.089827084918795</v>
      </c>
      <c r="G21" s="47">
        <v>256919.476</v>
      </c>
      <c r="H21" s="48">
        <v>38.356940911712002</v>
      </c>
      <c r="I21" s="47">
        <v>49353.007299999997</v>
      </c>
      <c r="J21" s="48">
        <v>13.884033171116201</v>
      </c>
      <c r="K21" s="47">
        <v>37277.353900000002</v>
      </c>
      <c r="L21" s="48">
        <v>14.509353078394099</v>
      </c>
      <c r="M21" s="48">
        <v>0.32394073443072302</v>
      </c>
      <c r="N21" s="47">
        <v>6340204.8629999999</v>
      </c>
      <c r="O21" s="47">
        <v>138247945.26010001</v>
      </c>
      <c r="P21" s="47">
        <v>33542</v>
      </c>
      <c r="Q21" s="47">
        <v>34814</v>
      </c>
      <c r="R21" s="48">
        <v>-3.6537025334635498</v>
      </c>
      <c r="S21" s="47">
        <v>10.5976366227416</v>
      </c>
      <c r="T21" s="47">
        <v>10.798460912276701</v>
      </c>
      <c r="U21" s="49">
        <v>-1.89499127667844</v>
      </c>
    </row>
    <row r="22" spans="1:21" ht="12" thickBot="1">
      <c r="A22" s="71"/>
      <c r="B22" s="60" t="s">
        <v>20</v>
      </c>
      <c r="C22" s="61"/>
      <c r="D22" s="47">
        <v>868270.55839999998</v>
      </c>
      <c r="E22" s="47">
        <v>1024925</v>
      </c>
      <c r="F22" s="48">
        <v>84.715521467424495</v>
      </c>
      <c r="G22" s="47">
        <v>531969.94689999998</v>
      </c>
      <c r="H22" s="48">
        <v>63.217971891035802</v>
      </c>
      <c r="I22" s="47">
        <v>126649.6626</v>
      </c>
      <c r="J22" s="48">
        <v>14.586428317157599</v>
      </c>
      <c r="K22" s="47">
        <v>80863.250199999995</v>
      </c>
      <c r="L22" s="48">
        <v>15.2007177606972</v>
      </c>
      <c r="M22" s="48">
        <v>0.56622028284487602</v>
      </c>
      <c r="N22" s="47">
        <v>17192069.427999999</v>
      </c>
      <c r="O22" s="47">
        <v>393242597.30269998</v>
      </c>
      <c r="P22" s="47">
        <v>53202</v>
      </c>
      <c r="Q22" s="47">
        <v>55270</v>
      </c>
      <c r="R22" s="48">
        <v>-3.7416319884204801</v>
      </c>
      <c r="S22" s="47">
        <v>16.320261614225</v>
      </c>
      <c r="T22" s="47">
        <v>16.5915845648634</v>
      </c>
      <c r="U22" s="49">
        <v>-1.6624914296832001</v>
      </c>
    </row>
    <row r="23" spans="1:21" ht="12" thickBot="1">
      <c r="A23" s="71"/>
      <c r="B23" s="60" t="s">
        <v>21</v>
      </c>
      <c r="C23" s="61"/>
      <c r="D23" s="47">
        <v>2189227.59</v>
      </c>
      <c r="E23" s="47">
        <v>2087324</v>
      </c>
      <c r="F23" s="48">
        <v>104.882020711686</v>
      </c>
      <c r="G23" s="47">
        <v>1572774.5403</v>
      </c>
      <c r="H23" s="48">
        <v>39.195258691205296</v>
      </c>
      <c r="I23" s="47">
        <v>145469.0172</v>
      </c>
      <c r="J23" s="48">
        <v>6.6447644760406099</v>
      </c>
      <c r="K23" s="47">
        <v>188058.0637</v>
      </c>
      <c r="L23" s="48">
        <v>11.957089772328599</v>
      </c>
      <c r="M23" s="48">
        <v>-0.22646753700463601</v>
      </c>
      <c r="N23" s="47">
        <v>42315021.068999998</v>
      </c>
      <c r="O23" s="47">
        <v>888365546.07219994</v>
      </c>
      <c r="P23" s="47">
        <v>78400</v>
      </c>
      <c r="Q23" s="47">
        <v>77614</v>
      </c>
      <c r="R23" s="48">
        <v>1.01270389362744</v>
      </c>
      <c r="S23" s="47">
        <v>27.9238213010204</v>
      </c>
      <c r="T23" s="47">
        <v>27.633747850903202</v>
      </c>
      <c r="U23" s="49">
        <v>1.0388028450340501</v>
      </c>
    </row>
    <row r="24" spans="1:21" ht="12" thickBot="1">
      <c r="A24" s="71"/>
      <c r="B24" s="60" t="s">
        <v>22</v>
      </c>
      <c r="C24" s="61"/>
      <c r="D24" s="47">
        <v>271328.2267</v>
      </c>
      <c r="E24" s="47">
        <v>291626</v>
      </c>
      <c r="F24" s="48">
        <v>93.039792988279501</v>
      </c>
      <c r="G24" s="47">
        <v>234763.18520000001</v>
      </c>
      <c r="H24" s="48">
        <v>15.575287696343601</v>
      </c>
      <c r="I24" s="47">
        <v>42663.926700000004</v>
      </c>
      <c r="J24" s="48">
        <v>15.724101844800799</v>
      </c>
      <c r="K24" s="47">
        <v>36252.6325</v>
      </c>
      <c r="L24" s="48">
        <v>15.442213594569999</v>
      </c>
      <c r="M24" s="48">
        <v>0.17685044527456001</v>
      </c>
      <c r="N24" s="47">
        <v>5080669.6781000001</v>
      </c>
      <c r="O24" s="47">
        <v>107547627.9822</v>
      </c>
      <c r="P24" s="47">
        <v>30213</v>
      </c>
      <c r="Q24" s="47">
        <v>30705</v>
      </c>
      <c r="R24" s="48">
        <v>-1.60234489496824</v>
      </c>
      <c r="S24" s="47">
        <v>8.9805125839870303</v>
      </c>
      <c r="T24" s="47">
        <v>8.8365899006676401</v>
      </c>
      <c r="U24" s="49">
        <v>1.6026110088193299</v>
      </c>
    </row>
    <row r="25" spans="1:21" ht="12" thickBot="1">
      <c r="A25" s="71"/>
      <c r="B25" s="60" t="s">
        <v>23</v>
      </c>
      <c r="C25" s="61"/>
      <c r="D25" s="47">
        <v>300803.2659</v>
      </c>
      <c r="E25" s="47">
        <v>256572</v>
      </c>
      <c r="F25" s="48">
        <v>117.23931913848701</v>
      </c>
      <c r="G25" s="47">
        <v>217419.80420000001</v>
      </c>
      <c r="H25" s="48">
        <v>38.351364544187199</v>
      </c>
      <c r="I25" s="47">
        <v>32821.095699999998</v>
      </c>
      <c r="J25" s="48">
        <v>10.9111500507814</v>
      </c>
      <c r="K25" s="47">
        <v>28614.200499999999</v>
      </c>
      <c r="L25" s="48">
        <v>13.1608068571704</v>
      </c>
      <c r="M25" s="48">
        <v>0.14702123863289501</v>
      </c>
      <c r="N25" s="47">
        <v>6499820.8685999997</v>
      </c>
      <c r="O25" s="47">
        <v>93831416.030599996</v>
      </c>
      <c r="P25" s="47">
        <v>17566</v>
      </c>
      <c r="Q25" s="47">
        <v>18915</v>
      </c>
      <c r="R25" s="48">
        <v>-7.1319058947924896</v>
      </c>
      <c r="S25" s="47">
        <v>17.124175446885999</v>
      </c>
      <c r="T25" s="47">
        <v>16.473704208300301</v>
      </c>
      <c r="U25" s="49">
        <v>3.7985550930805698</v>
      </c>
    </row>
    <row r="26" spans="1:21" ht="12" thickBot="1">
      <c r="A26" s="71"/>
      <c r="B26" s="60" t="s">
        <v>24</v>
      </c>
      <c r="C26" s="61"/>
      <c r="D26" s="47">
        <v>541473.81660000002</v>
      </c>
      <c r="E26" s="47">
        <v>537520</v>
      </c>
      <c r="F26" s="48">
        <v>100.735566416133</v>
      </c>
      <c r="G26" s="47">
        <v>382095.29820000002</v>
      </c>
      <c r="H26" s="48">
        <v>41.711719340910797</v>
      </c>
      <c r="I26" s="47">
        <v>119065.9353</v>
      </c>
      <c r="J26" s="48">
        <v>21.9892322859919</v>
      </c>
      <c r="K26" s="47">
        <v>85818.674899999998</v>
      </c>
      <c r="L26" s="48">
        <v>22.460018561934799</v>
      </c>
      <c r="M26" s="48">
        <v>0.387412884651753</v>
      </c>
      <c r="N26" s="47">
        <v>9421434.7990000006</v>
      </c>
      <c r="O26" s="47">
        <v>193021549.05649999</v>
      </c>
      <c r="P26" s="47">
        <v>47310</v>
      </c>
      <c r="Q26" s="47">
        <v>48237</v>
      </c>
      <c r="R26" s="48">
        <v>-1.92176130356365</v>
      </c>
      <c r="S26" s="47">
        <v>11.445229689283501</v>
      </c>
      <c r="T26" s="47">
        <v>11.544060105313401</v>
      </c>
      <c r="U26" s="49">
        <v>-0.86350749362800505</v>
      </c>
    </row>
    <row r="27" spans="1:21" ht="12" thickBot="1">
      <c r="A27" s="71"/>
      <c r="B27" s="60" t="s">
        <v>25</v>
      </c>
      <c r="C27" s="61"/>
      <c r="D27" s="47">
        <v>263813.60639999999</v>
      </c>
      <c r="E27" s="47">
        <v>285874</v>
      </c>
      <c r="F27" s="48">
        <v>92.283175944646999</v>
      </c>
      <c r="G27" s="47">
        <v>211938.2844</v>
      </c>
      <c r="H27" s="48">
        <v>24.476616929715998</v>
      </c>
      <c r="I27" s="47">
        <v>76468.943899999998</v>
      </c>
      <c r="J27" s="48">
        <v>28.985974204854401</v>
      </c>
      <c r="K27" s="47">
        <v>62411.164499999999</v>
      </c>
      <c r="L27" s="48">
        <v>29.447801126015001</v>
      </c>
      <c r="M27" s="48">
        <v>0.225244625903431</v>
      </c>
      <c r="N27" s="47">
        <v>4746915.3085000003</v>
      </c>
      <c r="O27" s="47">
        <v>91035191.917999998</v>
      </c>
      <c r="P27" s="47">
        <v>37759</v>
      </c>
      <c r="Q27" s="47">
        <v>38848</v>
      </c>
      <c r="R27" s="48">
        <v>-2.80323311367381</v>
      </c>
      <c r="S27" s="47">
        <v>6.9867741836383397</v>
      </c>
      <c r="T27" s="47">
        <v>6.9872526024505799</v>
      </c>
      <c r="U27" s="49">
        <v>-6.8474921281679998E-3</v>
      </c>
    </row>
    <row r="28" spans="1:21" ht="12" thickBot="1">
      <c r="A28" s="71"/>
      <c r="B28" s="60" t="s">
        <v>26</v>
      </c>
      <c r="C28" s="61"/>
      <c r="D28" s="47">
        <v>1142250.4669000001</v>
      </c>
      <c r="E28" s="47">
        <v>1091094</v>
      </c>
      <c r="F28" s="48">
        <v>104.688548090265</v>
      </c>
      <c r="G28" s="47">
        <v>1009191.2777</v>
      </c>
      <c r="H28" s="48">
        <v>13.184734365050099</v>
      </c>
      <c r="I28" s="47">
        <v>51981.153400000003</v>
      </c>
      <c r="J28" s="48">
        <v>4.5507666581282997</v>
      </c>
      <c r="K28" s="47">
        <v>66596.382299999997</v>
      </c>
      <c r="L28" s="48">
        <v>6.5989851251763403</v>
      </c>
      <c r="M28" s="48">
        <v>-0.21945980239830501</v>
      </c>
      <c r="N28" s="47">
        <v>21747915.709199999</v>
      </c>
      <c r="O28" s="47">
        <v>325259438.80599999</v>
      </c>
      <c r="P28" s="47">
        <v>46975</v>
      </c>
      <c r="Q28" s="47">
        <v>49310</v>
      </c>
      <c r="R28" s="48">
        <v>-4.73534779963496</v>
      </c>
      <c r="S28" s="47">
        <v>24.316135538052201</v>
      </c>
      <c r="T28" s="47">
        <v>23.4395189231393</v>
      </c>
      <c r="U28" s="49">
        <v>3.6050819569623598</v>
      </c>
    </row>
    <row r="29" spans="1:21" ht="12" thickBot="1">
      <c r="A29" s="71"/>
      <c r="B29" s="60" t="s">
        <v>27</v>
      </c>
      <c r="C29" s="61"/>
      <c r="D29" s="47">
        <v>556243.81570000004</v>
      </c>
      <c r="E29" s="47">
        <v>658951</v>
      </c>
      <c r="F29" s="48">
        <v>84.4135323719062</v>
      </c>
      <c r="G29" s="47">
        <v>500033.51919999998</v>
      </c>
      <c r="H29" s="48">
        <v>11.2413057008519</v>
      </c>
      <c r="I29" s="47">
        <v>98903.129700000005</v>
      </c>
      <c r="J29" s="48">
        <v>17.7805356047934</v>
      </c>
      <c r="K29" s="47">
        <v>100574.26179999999</v>
      </c>
      <c r="L29" s="48">
        <v>20.113503982874601</v>
      </c>
      <c r="M29" s="48">
        <v>-1.661590222082E-2</v>
      </c>
      <c r="N29" s="47">
        <v>9970554.9397999998</v>
      </c>
      <c r="O29" s="47">
        <v>219805446.61109999</v>
      </c>
      <c r="P29" s="47">
        <v>89868</v>
      </c>
      <c r="Q29" s="47">
        <v>95270</v>
      </c>
      <c r="R29" s="48">
        <v>-5.6702004828382497</v>
      </c>
      <c r="S29" s="47">
        <v>6.1895648695865004</v>
      </c>
      <c r="T29" s="47">
        <v>6.2637809404849403</v>
      </c>
      <c r="U29" s="49">
        <v>-1.19905150785488</v>
      </c>
    </row>
    <row r="30" spans="1:21" ht="12" thickBot="1">
      <c r="A30" s="71"/>
      <c r="B30" s="60" t="s">
        <v>28</v>
      </c>
      <c r="C30" s="61"/>
      <c r="D30" s="47">
        <v>694747.30429999996</v>
      </c>
      <c r="E30" s="47">
        <v>1038948</v>
      </c>
      <c r="F30" s="48">
        <v>66.870267260729094</v>
      </c>
      <c r="G30" s="47">
        <v>585022.03159999999</v>
      </c>
      <c r="H30" s="48">
        <v>18.755750514199999</v>
      </c>
      <c r="I30" s="47">
        <v>143827.10930000001</v>
      </c>
      <c r="J30" s="48">
        <v>20.702075187598499</v>
      </c>
      <c r="K30" s="47">
        <v>120769.4555</v>
      </c>
      <c r="L30" s="48">
        <v>20.643573912883699</v>
      </c>
      <c r="M30" s="48">
        <v>0.19092289275080801</v>
      </c>
      <c r="N30" s="47">
        <v>14374554.3826</v>
      </c>
      <c r="O30" s="47">
        <v>391033639.76539999</v>
      </c>
      <c r="P30" s="47">
        <v>54307</v>
      </c>
      <c r="Q30" s="47">
        <v>58635</v>
      </c>
      <c r="R30" s="48">
        <v>-7.3812569284557004</v>
      </c>
      <c r="S30" s="47">
        <v>12.7929604710258</v>
      </c>
      <c r="T30" s="47">
        <v>12.675152830220901</v>
      </c>
      <c r="U30" s="49">
        <v>0.92087864315529699</v>
      </c>
    </row>
    <row r="31" spans="1:21" ht="12" thickBot="1">
      <c r="A31" s="71"/>
      <c r="B31" s="60" t="s">
        <v>29</v>
      </c>
      <c r="C31" s="61"/>
      <c r="D31" s="47">
        <v>572552.61140000005</v>
      </c>
      <c r="E31" s="47">
        <v>977164</v>
      </c>
      <c r="F31" s="48">
        <v>58.5932976859565</v>
      </c>
      <c r="G31" s="47">
        <v>586739.31880000001</v>
      </c>
      <c r="H31" s="48">
        <v>-2.4178893326962898</v>
      </c>
      <c r="I31" s="47">
        <v>51092.593099999998</v>
      </c>
      <c r="J31" s="48">
        <v>8.9236503480560305</v>
      </c>
      <c r="K31" s="47">
        <v>26530.924800000001</v>
      </c>
      <c r="L31" s="48">
        <v>4.5217567580541704</v>
      </c>
      <c r="M31" s="48">
        <v>0.92577505251532</v>
      </c>
      <c r="N31" s="47">
        <v>16186619.3368</v>
      </c>
      <c r="O31" s="47">
        <v>338781440.62470001</v>
      </c>
      <c r="P31" s="47">
        <v>24606</v>
      </c>
      <c r="Q31" s="47">
        <v>31200</v>
      </c>
      <c r="R31" s="48">
        <v>-21.134615384615401</v>
      </c>
      <c r="S31" s="47">
        <v>23.2688210761603</v>
      </c>
      <c r="T31" s="47">
        <v>28.266542608974401</v>
      </c>
      <c r="U31" s="49">
        <v>-21.478189704825301</v>
      </c>
    </row>
    <row r="32" spans="1:21" ht="12" thickBot="1">
      <c r="A32" s="71"/>
      <c r="B32" s="60" t="s">
        <v>30</v>
      </c>
      <c r="C32" s="61"/>
      <c r="D32" s="47">
        <v>134993.027</v>
      </c>
      <c r="E32" s="47">
        <v>143782</v>
      </c>
      <c r="F32" s="48">
        <v>93.887292567915296</v>
      </c>
      <c r="G32" s="47">
        <v>105261.9902</v>
      </c>
      <c r="H32" s="48">
        <v>28.2447982823718</v>
      </c>
      <c r="I32" s="47">
        <v>37884.207600000002</v>
      </c>
      <c r="J32" s="48">
        <v>28.063825548559599</v>
      </c>
      <c r="K32" s="47">
        <v>32284.2412</v>
      </c>
      <c r="L32" s="48">
        <v>30.6703693694745</v>
      </c>
      <c r="M32" s="48">
        <v>0.17345820102471499</v>
      </c>
      <c r="N32" s="47">
        <v>2486743.4180000001</v>
      </c>
      <c r="O32" s="47">
        <v>49929652.085699998</v>
      </c>
      <c r="P32" s="47">
        <v>28660</v>
      </c>
      <c r="Q32" s="47">
        <v>28987</v>
      </c>
      <c r="R32" s="48">
        <v>-1.1280919032669801</v>
      </c>
      <c r="S32" s="47">
        <v>4.7101544661549202</v>
      </c>
      <c r="T32" s="47">
        <v>4.5949029116500499</v>
      </c>
      <c r="U32" s="49">
        <v>2.4468742019612302</v>
      </c>
    </row>
    <row r="33" spans="1:21" ht="12" thickBot="1">
      <c r="A33" s="71"/>
      <c r="B33" s="60" t="s">
        <v>31</v>
      </c>
      <c r="C33" s="61"/>
      <c r="D33" s="47">
        <v>19.921900000000001</v>
      </c>
      <c r="E33" s="50"/>
      <c r="F33" s="50"/>
      <c r="G33" s="47">
        <v>63.024999999999999</v>
      </c>
      <c r="H33" s="48">
        <v>-68.390479968266604</v>
      </c>
      <c r="I33" s="47">
        <v>1.1609</v>
      </c>
      <c r="J33" s="48">
        <v>5.8272554324637698</v>
      </c>
      <c r="K33" s="47">
        <v>10.1739</v>
      </c>
      <c r="L33" s="48">
        <v>16.142641808806001</v>
      </c>
      <c r="M33" s="48">
        <v>-0.88589429815508303</v>
      </c>
      <c r="N33" s="47">
        <v>42.130899999999997</v>
      </c>
      <c r="O33" s="47">
        <v>30228.196599999999</v>
      </c>
      <c r="P33" s="47">
        <v>4</v>
      </c>
      <c r="Q33" s="47">
        <v>3</v>
      </c>
      <c r="R33" s="48">
        <v>33.3333333333333</v>
      </c>
      <c r="S33" s="47">
        <v>4.9804750000000002</v>
      </c>
      <c r="T33" s="47">
        <v>3.8462000000000001</v>
      </c>
      <c r="U33" s="49">
        <v>22.774434165415901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262083.2341</v>
      </c>
      <c r="E35" s="47">
        <v>200940</v>
      </c>
      <c r="F35" s="48">
        <v>130.42860261769701</v>
      </c>
      <c r="G35" s="47">
        <v>180223.40460000001</v>
      </c>
      <c r="H35" s="48">
        <v>45.421309003503303</v>
      </c>
      <c r="I35" s="47">
        <v>25397.561699999998</v>
      </c>
      <c r="J35" s="48">
        <v>9.6906472431232906</v>
      </c>
      <c r="K35" s="47">
        <v>25068.641199999998</v>
      </c>
      <c r="L35" s="48">
        <v>13.909758976998001</v>
      </c>
      <c r="M35" s="48">
        <v>1.3120794915681E-2</v>
      </c>
      <c r="N35" s="47">
        <v>4983419.4232999999</v>
      </c>
      <c r="O35" s="47">
        <v>57838929.936499998</v>
      </c>
      <c r="P35" s="47">
        <v>15121</v>
      </c>
      <c r="Q35" s="47">
        <v>15096</v>
      </c>
      <c r="R35" s="48">
        <v>0.16560678325383599</v>
      </c>
      <c r="S35" s="47">
        <v>17.332400906024699</v>
      </c>
      <c r="T35" s="47">
        <v>17.0989847708002</v>
      </c>
      <c r="U35" s="49">
        <v>1.3467039938095799</v>
      </c>
    </row>
    <row r="36" spans="1:21" ht="12" thickBot="1">
      <c r="A36" s="71"/>
      <c r="B36" s="60" t="s">
        <v>37</v>
      </c>
      <c r="C36" s="61"/>
      <c r="D36" s="50"/>
      <c r="E36" s="47">
        <v>717646</v>
      </c>
      <c r="F36" s="50"/>
      <c r="G36" s="47">
        <v>32776.699999999997</v>
      </c>
      <c r="H36" s="50"/>
      <c r="I36" s="50"/>
      <c r="J36" s="50"/>
      <c r="K36" s="47">
        <v>1350.0854999999999</v>
      </c>
      <c r="L36" s="48">
        <v>4.1190403548862502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customHeight="1" thickBot="1">
      <c r="A37" s="71"/>
      <c r="B37" s="60" t="s">
        <v>38</v>
      </c>
      <c r="C37" s="61"/>
      <c r="D37" s="50"/>
      <c r="E37" s="47">
        <v>231279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272248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259425.2127</v>
      </c>
      <c r="E39" s="47">
        <v>399801</v>
      </c>
      <c r="F39" s="48">
        <v>64.888585246160005</v>
      </c>
      <c r="G39" s="47">
        <v>216590.07699999999</v>
      </c>
      <c r="H39" s="48">
        <v>19.777053636672399</v>
      </c>
      <c r="I39" s="47">
        <v>11499.3518</v>
      </c>
      <c r="J39" s="48">
        <v>4.43262691406093</v>
      </c>
      <c r="K39" s="47">
        <v>9857.1278999999995</v>
      </c>
      <c r="L39" s="48">
        <v>4.5510524011679498</v>
      </c>
      <c r="M39" s="48">
        <v>0.16660267743913501</v>
      </c>
      <c r="N39" s="47">
        <v>4338805.9711999996</v>
      </c>
      <c r="O39" s="47">
        <v>125716304.17919999</v>
      </c>
      <c r="P39" s="47">
        <v>420</v>
      </c>
      <c r="Q39" s="47">
        <v>432</v>
      </c>
      <c r="R39" s="48">
        <v>-2.7777777777777799</v>
      </c>
      <c r="S39" s="47">
        <v>617.67907785714306</v>
      </c>
      <c r="T39" s="47">
        <v>505.17766527777798</v>
      </c>
      <c r="U39" s="49">
        <v>18.213570219936202</v>
      </c>
    </row>
    <row r="40" spans="1:21" ht="12" thickBot="1">
      <c r="A40" s="71"/>
      <c r="B40" s="60" t="s">
        <v>34</v>
      </c>
      <c r="C40" s="61"/>
      <c r="D40" s="47">
        <v>593872.65330000001</v>
      </c>
      <c r="E40" s="47">
        <v>493685</v>
      </c>
      <c r="F40" s="48">
        <v>120.29384188298199</v>
      </c>
      <c r="G40" s="47">
        <v>452412.08399999997</v>
      </c>
      <c r="H40" s="48">
        <v>31.268079324777698</v>
      </c>
      <c r="I40" s="47">
        <v>45305.196100000001</v>
      </c>
      <c r="J40" s="48">
        <v>7.6287729108674203</v>
      </c>
      <c r="K40" s="47">
        <v>43970.173199999997</v>
      </c>
      <c r="L40" s="48">
        <v>9.7190536581688605</v>
      </c>
      <c r="M40" s="48">
        <v>3.0362011400946999E-2</v>
      </c>
      <c r="N40" s="47">
        <v>9889467.0616999995</v>
      </c>
      <c r="O40" s="47">
        <v>176173232.32879999</v>
      </c>
      <c r="P40" s="47">
        <v>3221</v>
      </c>
      <c r="Q40" s="47">
        <v>3777</v>
      </c>
      <c r="R40" s="48">
        <v>-14.720677786603099</v>
      </c>
      <c r="S40" s="47">
        <v>184.375241633033</v>
      </c>
      <c r="T40" s="47">
        <v>179.46984326184801</v>
      </c>
      <c r="U40" s="49">
        <v>2.6605515619871198</v>
      </c>
    </row>
    <row r="41" spans="1:21" ht="12" thickBot="1">
      <c r="A41" s="71"/>
      <c r="B41" s="60" t="s">
        <v>40</v>
      </c>
      <c r="C41" s="61"/>
      <c r="D41" s="50"/>
      <c r="E41" s="47">
        <v>256482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106993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15560.6024</v>
      </c>
      <c r="E43" s="53"/>
      <c r="F43" s="53"/>
      <c r="G43" s="52">
        <v>51959.228000000003</v>
      </c>
      <c r="H43" s="54">
        <v>-70.052283301822698</v>
      </c>
      <c r="I43" s="52">
        <v>2071.3062</v>
      </c>
      <c r="J43" s="54">
        <v>13.311221164548201</v>
      </c>
      <c r="K43" s="52">
        <v>3845.3602999999998</v>
      </c>
      <c r="L43" s="54">
        <v>7.4007263926246196</v>
      </c>
      <c r="M43" s="54">
        <v>-0.46134925250047398</v>
      </c>
      <c r="N43" s="52">
        <v>627997.03280000004</v>
      </c>
      <c r="O43" s="52">
        <v>16598079.4838</v>
      </c>
      <c r="P43" s="52">
        <v>54</v>
      </c>
      <c r="Q43" s="52">
        <v>78</v>
      </c>
      <c r="R43" s="54">
        <v>-30.769230769230798</v>
      </c>
      <c r="S43" s="52">
        <v>288.15930370370398</v>
      </c>
      <c r="T43" s="52">
        <v>1453.2525217948701</v>
      </c>
      <c r="U43" s="55">
        <v>-404.322610138301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19:C19"/>
    <mergeCell ref="B20:C20"/>
    <mergeCell ref="B21:C21"/>
    <mergeCell ref="B22:C22"/>
    <mergeCell ref="B23:C23"/>
    <mergeCell ref="B30:C30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48799.4</v>
      </c>
      <c r="D2" s="32">
        <v>581804.03184187994</v>
      </c>
      <c r="E2" s="32">
        <v>509015.75613333302</v>
      </c>
      <c r="F2" s="32">
        <v>72788.275708546993</v>
      </c>
      <c r="G2" s="32">
        <v>509015.75613333302</v>
      </c>
      <c r="H2" s="32">
        <v>0.12510789153198801</v>
      </c>
    </row>
    <row r="3" spans="1:8" ht="14.25">
      <c r="A3" s="32">
        <v>2</v>
      </c>
      <c r="B3" s="33">
        <v>13</v>
      </c>
      <c r="C3" s="32">
        <v>15344.864</v>
      </c>
      <c r="D3" s="32">
        <v>72803.2084322593</v>
      </c>
      <c r="E3" s="32">
        <v>57209.596657219598</v>
      </c>
      <c r="F3" s="32">
        <v>15593.611775039701</v>
      </c>
      <c r="G3" s="32">
        <v>57209.596657219598</v>
      </c>
      <c r="H3" s="32">
        <v>0.214188524253694</v>
      </c>
    </row>
    <row r="4" spans="1:8" ht="14.25">
      <c r="A4" s="32">
        <v>3</v>
      </c>
      <c r="B4" s="33">
        <v>14</v>
      </c>
      <c r="C4" s="32">
        <v>108007</v>
      </c>
      <c r="D4" s="32">
        <v>103817.459623077</v>
      </c>
      <c r="E4" s="32">
        <v>76385.706703418793</v>
      </c>
      <c r="F4" s="32">
        <v>27431.752919658102</v>
      </c>
      <c r="G4" s="32">
        <v>76385.706703418793</v>
      </c>
      <c r="H4" s="32">
        <v>0.26423063152626503</v>
      </c>
    </row>
    <row r="5" spans="1:8" ht="14.25">
      <c r="A5" s="32">
        <v>4</v>
      </c>
      <c r="B5" s="33">
        <v>15</v>
      </c>
      <c r="C5" s="32">
        <v>6227</v>
      </c>
      <c r="D5" s="32">
        <v>111474.046647009</v>
      </c>
      <c r="E5" s="32">
        <v>92939.706491453006</v>
      </c>
      <c r="F5" s="32">
        <v>18534.340155555601</v>
      </c>
      <c r="G5" s="32">
        <v>92939.706491453006</v>
      </c>
      <c r="H5" s="32">
        <v>0.16626596694965301</v>
      </c>
    </row>
    <row r="6" spans="1:8" ht="14.25">
      <c r="A6" s="32">
        <v>5</v>
      </c>
      <c r="B6" s="33">
        <v>16</v>
      </c>
      <c r="C6" s="32">
        <v>3861</v>
      </c>
      <c r="D6" s="32">
        <v>358651.312049573</v>
      </c>
      <c r="E6" s="32">
        <v>366486.985029915</v>
      </c>
      <c r="F6" s="32">
        <v>-7835.6729803418802</v>
      </c>
      <c r="G6" s="32">
        <v>366486.985029915</v>
      </c>
      <c r="H6" s="32">
        <v>-2.1847607180254299E-2</v>
      </c>
    </row>
    <row r="7" spans="1:8" ht="14.25">
      <c r="A7" s="32">
        <v>6</v>
      </c>
      <c r="B7" s="33">
        <v>17</v>
      </c>
      <c r="C7" s="32">
        <v>20773</v>
      </c>
      <c r="D7" s="32">
        <v>528760.64528034197</v>
      </c>
      <c r="E7" s="32">
        <v>450378.92834786302</v>
      </c>
      <c r="F7" s="32">
        <v>78381.716932478594</v>
      </c>
      <c r="G7" s="32">
        <v>450378.92834786302</v>
      </c>
      <c r="H7" s="32">
        <v>0.14823666933631499</v>
      </c>
    </row>
    <row r="8" spans="1:8" ht="14.25">
      <c r="A8" s="32">
        <v>7</v>
      </c>
      <c r="B8" s="33">
        <v>18</v>
      </c>
      <c r="C8" s="32">
        <v>50388</v>
      </c>
      <c r="D8" s="32">
        <v>222079.92981880301</v>
      </c>
      <c r="E8" s="32">
        <v>179092.09875982901</v>
      </c>
      <c r="F8" s="32">
        <v>42987.8310589744</v>
      </c>
      <c r="G8" s="32">
        <v>179092.09875982901</v>
      </c>
      <c r="H8" s="32">
        <v>0.19356918517602401</v>
      </c>
    </row>
    <row r="9" spans="1:8" ht="14.25">
      <c r="A9" s="32">
        <v>8</v>
      </c>
      <c r="B9" s="33">
        <v>19</v>
      </c>
      <c r="C9" s="32">
        <v>15902</v>
      </c>
      <c r="D9" s="32">
        <v>136006.271877778</v>
      </c>
      <c r="E9" s="32">
        <v>110070.685559829</v>
      </c>
      <c r="F9" s="32">
        <v>25935.586317948699</v>
      </c>
      <c r="G9" s="32">
        <v>110070.685559829</v>
      </c>
      <c r="H9" s="32">
        <v>0.1906940463838</v>
      </c>
    </row>
    <row r="10" spans="1:8" ht="14.25">
      <c r="A10" s="32">
        <v>9</v>
      </c>
      <c r="B10" s="33">
        <v>21</v>
      </c>
      <c r="C10" s="32">
        <v>112785</v>
      </c>
      <c r="D10" s="32">
        <v>461907.54450000002</v>
      </c>
      <c r="E10" s="32">
        <v>416911.60700000002</v>
      </c>
      <c r="F10" s="32">
        <v>44995.9375</v>
      </c>
      <c r="G10" s="32">
        <v>416911.60700000002</v>
      </c>
      <c r="H10" s="32">
        <v>9.7413298474495896E-2</v>
      </c>
    </row>
    <row r="11" spans="1:8" ht="14.25">
      <c r="A11" s="32">
        <v>10</v>
      </c>
      <c r="B11" s="33">
        <v>22</v>
      </c>
      <c r="C11" s="32">
        <v>30743</v>
      </c>
      <c r="D11" s="32">
        <v>479577.664418803</v>
      </c>
      <c r="E11" s="32">
        <v>496302.61633931601</v>
      </c>
      <c r="F11" s="32">
        <v>-16724.951920512802</v>
      </c>
      <c r="G11" s="32">
        <v>496302.61633931601</v>
      </c>
      <c r="H11" s="32">
        <v>-3.4874334568482601E-2</v>
      </c>
    </row>
    <row r="12" spans="1:8" ht="14.25">
      <c r="A12" s="32">
        <v>11</v>
      </c>
      <c r="B12" s="33">
        <v>23</v>
      </c>
      <c r="C12" s="32">
        <v>166626.073</v>
      </c>
      <c r="D12" s="32">
        <v>1520119.3056606799</v>
      </c>
      <c r="E12" s="32">
        <v>1276389.9438324801</v>
      </c>
      <c r="F12" s="32">
        <v>243729.361828205</v>
      </c>
      <c r="G12" s="32">
        <v>1276389.9438324801</v>
      </c>
      <c r="H12" s="32">
        <v>0.160335679522387</v>
      </c>
    </row>
    <row r="13" spans="1:8" ht="14.25">
      <c r="A13" s="32">
        <v>12</v>
      </c>
      <c r="B13" s="33">
        <v>24</v>
      </c>
      <c r="C13" s="32">
        <v>29862.371999999999</v>
      </c>
      <c r="D13" s="32">
        <v>991544.82009145303</v>
      </c>
      <c r="E13" s="32">
        <v>926639.46405299101</v>
      </c>
      <c r="F13" s="32">
        <v>64905.356038461498</v>
      </c>
      <c r="G13" s="32">
        <v>926639.46405299101</v>
      </c>
      <c r="H13" s="32">
        <v>6.5458822156395396E-2</v>
      </c>
    </row>
    <row r="14" spans="1:8" ht="14.25">
      <c r="A14" s="32">
        <v>13</v>
      </c>
      <c r="B14" s="33">
        <v>25</v>
      </c>
      <c r="C14" s="32">
        <v>75704</v>
      </c>
      <c r="D14" s="32">
        <v>867630.45440000005</v>
      </c>
      <c r="E14" s="32">
        <v>810025.56270000001</v>
      </c>
      <c r="F14" s="32">
        <v>57604.8917</v>
      </c>
      <c r="G14" s="32">
        <v>810025.56270000001</v>
      </c>
      <c r="H14" s="32">
        <v>6.6393349159044907E-2</v>
      </c>
    </row>
    <row r="15" spans="1:8" ht="14.25">
      <c r="A15" s="32">
        <v>14</v>
      </c>
      <c r="B15" s="33">
        <v>26</v>
      </c>
      <c r="C15" s="32">
        <v>81874</v>
      </c>
      <c r="D15" s="32">
        <v>355465.67340068799</v>
      </c>
      <c r="E15" s="32">
        <v>306112.92027551599</v>
      </c>
      <c r="F15" s="32">
        <v>49352.753125172101</v>
      </c>
      <c r="G15" s="32">
        <v>306112.92027551599</v>
      </c>
      <c r="H15" s="32">
        <v>0.138839715950689</v>
      </c>
    </row>
    <row r="16" spans="1:8" ht="14.25">
      <c r="A16" s="32">
        <v>15</v>
      </c>
      <c r="B16" s="33">
        <v>27</v>
      </c>
      <c r="C16" s="32">
        <v>121888.557</v>
      </c>
      <c r="D16" s="32">
        <v>868270.77260530996</v>
      </c>
      <c r="E16" s="32">
        <v>741620.89413451299</v>
      </c>
      <c r="F16" s="32">
        <v>126649.878470796</v>
      </c>
      <c r="G16" s="32">
        <v>741620.89413451299</v>
      </c>
      <c r="H16" s="32">
        <v>0.14586449580788499</v>
      </c>
    </row>
    <row r="17" spans="1:8" ht="14.25">
      <c r="A17" s="32">
        <v>16</v>
      </c>
      <c r="B17" s="33">
        <v>29</v>
      </c>
      <c r="C17" s="32">
        <v>186076</v>
      </c>
      <c r="D17" s="32">
        <v>2189228.45031538</v>
      </c>
      <c r="E17" s="32">
        <v>2043758.60117607</v>
      </c>
      <c r="F17" s="32">
        <v>145469.84913931601</v>
      </c>
      <c r="G17" s="32">
        <v>2043758.60117607</v>
      </c>
      <c r="H17" s="32">
        <v>6.6447998662889501E-2</v>
      </c>
    </row>
    <row r="18" spans="1:8" ht="14.25">
      <c r="A18" s="32">
        <v>17</v>
      </c>
      <c r="B18" s="33">
        <v>31</v>
      </c>
      <c r="C18" s="32">
        <v>34470.885000000002</v>
      </c>
      <c r="D18" s="32">
        <v>271328.25785047299</v>
      </c>
      <c r="E18" s="32">
        <v>228664.29359798299</v>
      </c>
      <c r="F18" s="32">
        <v>42663.964252489597</v>
      </c>
      <c r="G18" s="32">
        <v>228664.29359798299</v>
      </c>
      <c r="H18" s="32">
        <v>0.15724113879801399</v>
      </c>
    </row>
    <row r="19" spans="1:8" ht="14.25">
      <c r="A19" s="32">
        <v>18</v>
      </c>
      <c r="B19" s="33">
        <v>32</v>
      </c>
      <c r="C19" s="32">
        <v>18455.329000000002</v>
      </c>
      <c r="D19" s="32">
        <v>300803.266526027</v>
      </c>
      <c r="E19" s="32">
        <v>267982.17074328102</v>
      </c>
      <c r="F19" s="32">
        <v>32821.095782745797</v>
      </c>
      <c r="G19" s="32">
        <v>267982.17074328102</v>
      </c>
      <c r="H19" s="32">
        <v>0.109111500555816</v>
      </c>
    </row>
    <row r="20" spans="1:8" ht="14.25">
      <c r="A20" s="32">
        <v>19</v>
      </c>
      <c r="B20" s="33">
        <v>33</v>
      </c>
      <c r="C20" s="32">
        <v>38640.245999999999</v>
      </c>
      <c r="D20" s="32">
        <v>541473.80992997496</v>
      </c>
      <c r="E20" s="32">
        <v>422407.89965500298</v>
      </c>
      <c r="F20" s="32">
        <v>119065.91027497299</v>
      </c>
      <c r="G20" s="32">
        <v>422407.89965500298</v>
      </c>
      <c r="H20" s="32">
        <v>0.21989227935210801</v>
      </c>
    </row>
    <row r="21" spans="1:8" ht="14.25">
      <c r="A21" s="32">
        <v>20</v>
      </c>
      <c r="B21" s="33">
        <v>34</v>
      </c>
      <c r="C21" s="32">
        <v>48495.383000000002</v>
      </c>
      <c r="D21" s="32">
        <v>263813.51967386698</v>
      </c>
      <c r="E21" s="32">
        <v>187344.65715057601</v>
      </c>
      <c r="F21" s="32">
        <v>76468.862523291493</v>
      </c>
      <c r="G21" s="32">
        <v>187344.65715057601</v>
      </c>
      <c r="H21" s="32">
        <v>0.28985952887412397</v>
      </c>
    </row>
    <row r="22" spans="1:8" ht="14.25">
      <c r="A22" s="32">
        <v>21</v>
      </c>
      <c r="B22" s="33">
        <v>35</v>
      </c>
      <c r="C22" s="32">
        <v>53273.449000000001</v>
      </c>
      <c r="D22" s="32">
        <v>1142250.4653884999</v>
      </c>
      <c r="E22" s="32">
        <v>1090269.30008239</v>
      </c>
      <c r="F22" s="32">
        <v>51981.1653061014</v>
      </c>
      <c r="G22" s="32">
        <v>1090269.30008239</v>
      </c>
      <c r="H22" s="32">
        <v>4.55076770648737E-2</v>
      </c>
    </row>
    <row r="23" spans="1:8" ht="14.25">
      <c r="A23" s="32">
        <v>22</v>
      </c>
      <c r="B23" s="33">
        <v>36</v>
      </c>
      <c r="C23" s="32">
        <v>122363.906</v>
      </c>
      <c r="D23" s="32">
        <v>556243.81374424801</v>
      </c>
      <c r="E23" s="32">
        <v>457340.62679153198</v>
      </c>
      <c r="F23" s="32">
        <v>98903.186952716103</v>
      </c>
      <c r="G23" s="32">
        <v>457340.62679153198</v>
      </c>
      <c r="H23" s="32">
        <v>0.177805459600473</v>
      </c>
    </row>
    <row r="24" spans="1:8" ht="14.25">
      <c r="A24" s="32">
        <v>23</v>
      </c>
      <c r="B24" s="33">
        <v>37</v>
      </c>
      <c r="C24" s="32">
        <v>80873.207999999999</v>
      </c>
      <c r="D24" s="32">
        <v>694747.30525398196</v>
      </c>
      <c r="E24" s="32">
        <v>550920.19731369999</v>
      </c>
      <c r="F24" s="32">
        <v>143827.107940282</v>
      </c>
      <c r="G24" s="32">
        <v>550920.19731369999</v>
      </c>
      <c r="H24" s="32">
        <v>0.20702074963457701</v>
      </c>
    </row>
    <row r="25" spans="1:8" ht="14.25">
      <c r="A25" s="32">
        <v>24</v>
      </c>
      <c r="B25" s="33">
        <v>38</v>
      </c>
      <c r="C25" s="32">
        <v>112444.63400000001</v>
      </c>
      <c r="D25" s="32">
        <v>572552.58214513306</v>
      </c>
      <c r="E25" s="32">
        <v>521460.00671061903</v>
      </c>
      <c r="F25" s="32">
        <v>51092.575434513303</v>
      </c>
      <c r="G25" s="32">
        <v>521460.00671061903</v>
      </c>
      <c r="H25" s="32">
        <v>8.9236477186233606E-2</v>
      </c>
    </row>
    <row r="26" spans="1:8" ht="14.25">
      <c r="A26" s="32">
        <v>25</v>
      </c>
      <c r="B26" s="33">
        <v>39</v>
      </c>
      <c r="C26" s="32">
        <v>94515.512000000002</v>
      </c>
      <c r="D26" s="32">
        <v>134992.94310926599</v>
      </c>
      <c r="E26" s="32">
        <v>97108.827638601098</v>
      </c>
      <c r="F26" s="32">
        <v>37884.115470664503</v>
      </c>
      <c r="G26" s="32">
        <v>97108.827638601098</v>
      </c>
      <c r="H26" s="32">
        <v>0.28063774741173297</v>
      </c>
    </row>
    <row r="27" spans="1:8" ht="14.25">
      <c r="A27" s="32">
        <v>26</v>
      </c>
      <c r="B27" s="33">
        <v>40</v>
      </c>
      <c r="C27" s="32">
        <v>3.1560000000000001</v>
      </c>
      <c r="D27" s="32">
        <v>19.921900000000001</v>
      </c>
      <c r="E27" s="32">
        <v>18.760999999999999</v>
      </c>
      <c r="F27" s="32">
        <v>1.1609</v>
      </c>
      <c r="G27" s="32">
        <v>18.760999999999999</v>
      </c>
      <c r="H27" s="32">
        <v>5.8272554324637703E-2</v>
      </c>
    </row>
    <row r="28" spans="1:8" ht="14.25">
      <c r="A28" s="32">
        <v>27</v>
      </c>
      <c r="B28" s="33">
        <v>42</v>
      </c>
      <c r="C28" s="32">
        <v>18540.309000000001</v>
      </c>
      <c r="D28" s="32">
        <v>262083.23379999999</v>
      </c>
      <c r="E28" s="32">
        <v>236685.67499999999</v>
      </c>
      <c r="F28" s="32">
        <v>25397.558799999999</v>
      </c>
      <c r="G28" s="32">
        <v>236685.67499999999</v>
      </c>
      <c r="H28" s="32">
        <v>9.6906461476972197E-2</v>
      </c>
    </row>
    <row r="29" spans="1:8" ht="14.25">
      <c r="A29" s="32">
        <v>28</v>
      </c>
      <c r="B29" s="33">
        <v>75</v>
      </c>
      <c r="C29" s="32">
        <v>435</v>
      </c>
      <c r="D29" s="32">
        <v>259425.21367521401</v>
      </c>
      <c r="E29" s="32">
        <v>247925.86307692301</v>
      </c>
      <c r="F29" s="32">
        <v>11499.350598290601</v>
      </c>
      <c r="G29" s="32">
        <v>247925.86307692301</v>
      </c>
      <c r="H29" s="32">
        <v>4.4326264341781198E-2</v>
      </c>
    </row>
    <row r="30" spans="1:8" ht="14.25">
      <c r="A30" s="32">
        <v>29</v>
      </c>
      <c r="B30" s="33">
        <v>76</v>
      </c>
      <c r="C30" s="32">
        <v>3571</v>
      </c>
      <c r="D30" s="32">
        <v>593872.64523589704</v>
      </c>
      <c r="E30" s="32">
        <v>548567.45066752099</v>
      </c>
      <c r="F30" s="32">
        <v>45305.194568376101</v>
      </c>
      <c r="G30" s="32">
        <v>548567.45066752099</v>
      </c>
      <c r="H30" s="32">
        <v>7.6287727565528804E-2</v>
      </c>
    </row>
    <row r="31" spans="1:8" ht="14.25">
      <c r="A31" s="32">
        <v>30</v>
      </c>
      <c r="B31" s="33">
        <v>99</v>
      </c>
      <c r="C31" s="32">
        <v>58</v>
      </c>
      <c r="D31" s="32">
        <v>15560.6024506467</v>
      </c>
      <c r="E31" s="32">
        <v>13489.296573632901</v>
      </c>
      <c r="F31" s="32">
        <v>2071.30587701384</v>
      </c>
      <c r="G31" s="32">
        <v>13489.296573632901</v>
      </c>
      <c r="H31" s="32">
        <v>0.13311219045556699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2013-12-19T00:54:46Z</dcterms:modified>
</cp:coreProperties>
</file>