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<sst xmlns="http://schemas.openxmlformats.org/spreadsheetml/2006/main" count="114" uniqueCount="71">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</sst>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71" Type="http://schemas.openxmlformats.org/officeDocument/2006/relationships/hyperlink" Target="cid:bb0725832" TargetMode="External"/><Relationship Id="rId276" Type="http://schemas.openxmlformats.org/officeDocument/2006/relationships/image" Target="cid:bb0a5c6213" TargetMode="External"/><Relationship Id="rId292" Type="http://schemas.openxmlformats.org/officeDocument/2006/relationships/image" Target="cid:df11ed3b13" TargetMode="External"/><Relationship Id="rId297" Type="http://schemas.openxmlformats.org/officeDocument/2006/relationships/hyperlink" Target="cid:f8f29c962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17286985.991700001</v>
      </c>
      <c r="F3" s="25">
        <f>RA!I7</f>
        <v>1746561.3354</v>
      </c>
      <c r="G3" s="16">
        <f>E3-F3</f>
        <v>15540424.656300001</v>
      </c>
      <c r="H3" s="27">
        <f>RA!J7</f>
        <v>10.103330541475399</v>
      </c>
      <c r="I3" s="20">
        <f>SUM(I4:I39)</f>
        <v>17286989.322991446</v>
      </c>
      <c r="J3" s="21">
        <f>SUM(J4:J39)</f>
        <v>15540424.496679641</v>
      </c>
      <c r="K3" s="22">
        <f>E3-I3</f>
        <v>-3.3312914445996284</v>
      </c>
      <c r="L3" s="22">
        <f>G3-J3</f>
        <v>0.15962035953998566</v>
      </c>
    </row>
    <row r="4" spans="1:12">
      <c r="A4" s="38">
        <f>RA!A8</f>
        <v>41628</v>
      </c>
      <c r="B4" s="12">
        <v>12</v>
      </c>
      <c r="C4" s="35" t="s">
        <v>6</v>
      </c>
      <c r="D4" s="35"/>
      <c r="E4" s="15">
        <f>VLOOKUP(C4,RA!B8:D39,3,0)</f>
        <v>593032.36340000003</v>
      </c>
      <c r="F4" s="25">
        <f>VLOOKUP(C4,RA!B8:I43,8,0)</f>
        <v>82732.099499999997</v>
      </c>
      <c r="G4" s="16">
        <f t="shared" ref="G4:G39" si="0">E4-F4</f>
        <v>510300.26390000002</v>
      </c>
      <c r="H4" s="27">
        <f>RA!J8</f>
        <v>13.950688799794399</v>
      </c>
      <c r="I4" s="20">
        <f>VLOOKUP(B4,RMS!B:D,3,FALSE)</f>
        <v>593032.81323760701</v>
      </c>
      <c r="J4" s="21">
        <f>VLOOKUP(B4,RMS!B:E,4,FALSE)</f>
        <v>510300.26532991498</v>
      </c>
      <c r="K4" s="22">
        <f t="shared" ref="K4:K39" si="1">E4-I4</f>
        <v>-0.449837606982328</v>
      </c>
      <c r="L4" s="22">
        <f t="shared" ref="L4:L39" si="2">G4-J4</f>
        <v>-1.4299149625003338E-3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93550.786099999998</v>
      </c>
      <c r="F5" s="25">
        <f>VLOOKUP(C5,RA!B9:I44,8,0)</f>
        <v>19844.992300000002</v>
      </c>
      <c r="G5" s="16">
        <f t="shared" si="0"/>
        <v>73705.793799999999</v>
      </c>
      <c r="H5" s="27">
        <f>RA!J9</f>
        <v>21.213068459720802</v>
      </c>
      <c r="I5" s="20">
        <f>VLOOKUP(B5,RMS!B:D,3,FALSE)</f>
        <v>93550.828381408399</v>
      </c>
      <c r="J5" s="21">
        <f>VLOOKUP(B5,RMS!B:E,4,FALSE)</f>
        <v>73705.790313614707</v>
      </c>
      <c r="K5" s="22">
        <f t="shared" si="1"/>
        <v>-4.2281408401322551E-2</v>
      </c>
      <c r="L5" s="22">
        <f t="shared" si="2"/>
        <v>3.4863852924900129E-3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125908.26760000001</v>
      </c>
      <c r="F6" s="25">
        <f>VLOOKUP(C6,RA!B10:I45,8,0)</f>
        <v>29846.435600000001</v>
      </c>
      <c r="G6" s="16">
        <f t="shared" si="0"/>
        <v>96061.832000000009</v>
      </c>
      <c r="H6" s="27">
        <f>RA!J10</f>
        <v>23.704905300436401</v>
      </c>
      <c r="I6" s="20">
        <f>VLOOKUP(B6,RMS!B:D,3,FALSE)</f>
        <v>125910.18889316201</v>
      </c>
      <c r="J6" s="21">
        <f>VLOOKUP(B6,RMS!B:E,4,FALSE)</f>
        <v>96061.832535042704</v>
      </c>
      <c r="K6" s="22">
        <f t="shared" si="1"/>
        <v>-1.9212931619986193</v>
      </c>
      <c r="L6" s="22">
        <f t="shared" si="2"/>
        <v>-5.3504269453696907E-4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102943.7828</v>
      </c>
      <c r="F7" s="25">
        <f>VLOOKUP(C7,RA!B11:I46,8,0)</f>
        <v>17853.3125</v>
      </c>
      <c r="G7" s="16">
        <f t="shared" si="0"/>
        <v>85090.470300000001</v>
      </c>
      <c r="H7" s="27">
        <f>RA!J11</f>
        <v>17.342778761769001</v>
      </c>
      <c r="I7" s="20">
        <f>VLOOKUP(B7,RMS!B:D,3,FALSE)</f>
        <v>102943.796671795</v>
      </c>
      <c r="J7" s="21">
        <f>VLOOKUP(B7,RMS!B:E,4,FALSE)</f>
        <v>85090.469959829104</v>
      </c>
      <c r="K7" s="22">
        <f t="shared" si="1"/>
        <v>-1.3871795003069565E-2</v>
      </c>
      <c r="L7" s="22">
        <f t="shared" si="2"/>
        <v>3.4017089637927711E-4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350106.18089999998</v>
      </c>
      <c r="F8" s="25">
        <f>VLOOKUP(C8,RA!B12:I47,8,0)</f>
        <v>-2699.1208000000001</v>
      </c>
      <c r="G8" s="16">
        <f t="shared" si="0"/>
        <v>352805.30169999995</v>
      </c>
      <c r="H8" s="27">
        <f>RA!J12</f>
        <v>-0.77094348721908001</v>
      </c>
      <c r="I8" s="20">
        <f>VLOOKUP(B8,RMS!B:D,3,FALSE)</f>
        <v>350106.16796324798</v>
      </c>
      <c r="J8" s="21">
        <f>VLOOKUP(B8,RMS!B:E,4,FALSE)</f>
        <v>352805.30145982897</v>
      </c>
      <c r="K8" s="22">
        <f t="shared" si="1"/>
        <v>1.2936751998495311E-2</v>
      </c>
      <c r="L8" s="22">
        <f t="shared" si="2"/>
        <v>2.4017097894102335E-4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507438.9362</v>
      </c>
      <c r="F9" s="25">
        <f>VLOOKUP(C9,RA!B13:I48,8,0)</f>
        <v>75353.0288</v>
      </c>
      <c r="G9" s="16">
        <f t="shared" si="0"/>
        <v>432085.90740000003</v>
      </c>
      <c r="H9" s="27">
        <f>RA!J13</f>
        <v>14.8496742020405</v>
      </c>
      <c r="I9" s="20">
        <f>VLOOKUP(B9,RMS!B:D,3,FALSE)</f>
        <v>507439.08560854697</v>
      </c>
      <c r="J9" s="21">
        <f>VLOOKUP(B9,RMS!B:E,4,FALSE)</f>
        <v>432085.90716752101</v>
      </c>
      <c r="K9" s="22">
        <f t="shared" si="1"/>
        <v>-0.14940854697488248</v>
      </c>
      <c r="L9" s="22">
        <f t="shared" si="2"/>
        <v>2.3247901117429137E-4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223755.15179999999</v>
      </c>
      <c r="F10" s="25">
        <f>VLOOKUP(C10,RA!B14:I49,8,0)</f>
        <v>45209.089200000002</v>
      </c>
      <c r="G10" s="16">
        <f t="shared" si="0"/>
        <v>178546.0626</v>
      </c>
      <c r="H10" s="27">
        <f>RA!J14</f>
        <v>20.2047143211297</v>
      </c>
      <c r="I10" s="20">
        <f>VLOOKUP(B10,RMS!B:D,3,FALSE)</f>
        <v>223755.14698461501</v>
      </c>
      <c r="J10" s="21">
        <f>VLOOKUP(B10,RMS!B:E,4,FALSE)</f>
        <v>178546.06006324801</v>
      </c>
      <c r="K10" s="22">
        <f t="shared" si="1"/>
        <v>4.815384978428483E-3</v>
      </c>
      <c r="L10" s="22">
        <f t="shared" si="2"/>
        <v>2.5367519992869347E-3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136621.85089999999</v>
      </c>
      <c r="F11" s="25">
        <f>VLOOKUP(C11,RA!B15:I50,8,0)</f>
        <v>23907.871899999998</v>
      </c>
      <c r="G11" s="16">
        <f t="shared" si="0"/>
        <v>112713.97899999999</v>
      </c>
      <c r="H11" s="27">
        <f>RA!J15</f>
        <v>17.4993031806452</v>
      </c>
      <c r="I11" s="20">
        <f>VLOOKUP(B11,RMS!B:D,3,FALSE)</f>
        <v>136621.903497436</v>
      </c>
      <c r="J11" s="21">
        <f>VLOOKUP(B11,RMS!B:E,4,FALSE)</f>
        <v>112713.97620341901</v>
      </c>
      <c r="K11" s="22">
        <f t="shared" si="1"/>
        <v>-5.2597436006180942E-2</v>
      </c>
      <c r="L11" s="22">
        <f t="shared" si="2"/>
        <v>2.7965809858869761E-3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593887.95810000005</v>
      </c>
      <c r="F12" s="25">
        <f>VLOOKUP(C12,RA!B16:I51,8,0)</f>
        <v>32311.4755</v>
      </c>
      <c r="G12" s="16">
        <f t="shared" si="0"/>
        <v>561576.48259999999</v>
      </c>
      <c r="H12" s="27">
        <f>RA!J16</f>
        <v>5.4406685738119203</v>
      </c>
      <c r="I12" s="20">
        <f>VLOOKUP(B12,RMS!B:D,3,FALSE)</f>
        <v>593887.81889999995</v>
      </c>
      <c r="J12" s="21">
        <f>VLOOKUP(B12,RMS!B:E,4,FALSE)</f>
        <v>561576.48259999999</v>
      </c>
      <c r="K12" s="22">
        <f t="shared" si="1"/>
        <v>0.1392000000923872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489236.4694</v>
      </c>
      <c r="F13" s="25">
        <f>VLOOKUP(C13,RA!B17:I52,8,0)</f>
        <v>4556.7366000000002</v>
      </c>
      <c r="G13" s="16">
        <f t="shared" si="0"/>
        <v>484679.7328</v>
      </c>
      <c r="H13" s="27">
        <f>RA!J17</f>
        <v>0.93139757254572297</v>
      </c>
      <c r="I13" s="20">
        <f>VLOOKUP(B13,RMS!B:D,3,FALSE)</f>
        <v>489236.52869743598</v>
      </c>
      <c r="J13" s="21">
        <f>VLOOKUP(B13,RMS!B:E,4,FALSE)</f>
        <v>484679.73351282103</v>
      </c>
      <c r="K13" s="22">
        <f t="shared" si="1"/>
        <v>-5.92974359751679E-2</v>
      </c>
      <c r="L13" s="22">
        <f t="shared" si="2"/>
        <v>-7.1282102726399899E-4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1748559.2993999999</v>
      </c>
      <c r="F14" s="25">
        <f>VLOOKUP(C14,RA!B18:I53,8,0)</f>
        <v>259125.53529999999</v>
      </c>
      <c r="G14" s="16">
        <f t="shared" si="0"/>
        <v>1489433.7640999998</v>
      </c>
      <c r="H14" s="27">
        <f>RA!J18</f>
        <v>14.819373605969</v>
      </c>
      <c r="I14" s="20">
        <f>VLOOKUP(B14,RMS!B:D,3,FALSE)</f>
        <v>1748559.4199350399</v>
      </c>
      <c r="J14" s="21">
        <f>VLOOKUP(B14,RMS!B:E,4,FALSE)</f>
        <v>1489433.7485068401</v>
      </c>
      <c r="K14" s="22">
        <f t="shared" si="1"/>
        <v>-0.12053504004143178</v>
      </c>
      <c r="L14" s="22">
        <f t="shared" si="2"/>
        <v>1.5593159710988402E-2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789031.22320000001</v>
      </c>
      <c r="F15" s="25">
        <f>VLOOKUP(C15,RA!B19:I54,8,0)</f>
        <v>51230.7068</v>
      </c>
      <c r="G15" s="16">
        <f t="shared" si="0"/>
        <v>737800.51639999996</v>
      </c>
      <c r="H15" s="27">
        <f>RA!J19</f>
        <v>6.4928617897056604</v>
      </c>
      <c r="I15" s="20">
        <f>VLOOKUP(B15,RMS!B:D,3,FALSE)</f>
        <v>789031.24388717895</v>
      </c>
      <c r="J15" s="21">
        <f>VLOOKUP(B15,RMS!B:E,4,FALSE)</f>
        <v>737800.51631709398</v>
      </c>
      <c r="K15" s="22">
        <f t="shared" si="1"/>
        <v>-2.0687178941443563E-2</v>
      </c>
      <c r="L15" s="22">
        <f t="shared" si="2"/>
        <v>8.2905986346304417E-5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1004657.9894</v>
      </c>
      <c r="F16" s="25">
        <f>VLOOKUP(C16,RA!B20:I55,8,0)</f>
        <v>67379.577600000004</v>
      </c>
      <c r="G16" s="16">
        <f t="shared" si="0"/>
        <v>937278.4118</v>
      </c>
      <c r="H16" s="27">
        <f>RA!J20</f>
        <v>6.7067179389316696</v>
      </c>
      <c r="I16" s="20">
        <f>VLOOKUP(B16,RMS!B:D,3,FALSE)</f>
        <v>1004658.0294</v>
      </c>
      <c r="J16" s="21">
        <f>VLOOKUP(B16,RMS!B:E,4,FALSE)</f>
        <v>937278.4118</v>
      </c>
      <c r="K16" s="22">
        <f t="shared" si="1"/>
        <v>-4.0000000037252903E-2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378430.19569999998</v>
      </c>
      <c r="F17" s="25">
        <f>VLOOKUP(C17,RA!B21:I56,8,0)</f>
        <v>49697.8145</v>
      </c>
      <c r="G17" s="16">
        <f t="shared" si="0"/>
        <v>328732.3812</v>
      </c>
      <c r="H17" s="27">
        <f>RA!J21</f>
        <v>13.1326239461604</v>
      </c>
      <c r="I17" s="20">
        <f>VLOOKUP(B17,RMS!B:D,3,FALSE)</f>
        <v>378429.89151450701</v>
      </c>
      <c r="J17" s="21">
        <f>VLOOKUP(B17,RMS!B:E,4,FALSE)</f>
        <v>328732.38116087997</v>
      </c>
      <c r="K17" s="22">
        <f t="shared" si="1"/>
        <v>0.30418549297610298</v>
      </c>
      <c r="L17" s="22">
        <f t="shared" si="2"/>
        <v>3.9120030123740435E-5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958078.1862</v>
      </c>
      <c r="F18" s="25">
        <f>VLOOKUP(C18,RA!B22:I57,8,0)</f>
        <v>135713.41279999999</v>
      </c>
      <c r="G18" s="16">
        <f t="shared" si="0"/>
        <v>822364.77340000006</v>
      </c>
      <c r="H18" s="27">
        <f>RA!J22</f>
        <v>14.165170938530199</v>
      </c>
      <c r="I18" s="20">
        <f>VLOOKUP(B18,RMS!B:D,3,FALSE)</f>
        <v>958078.4351</v>
      </c>
      <c r="J18" s="21">
        <f>VLOOKUP(B18,RMS!B:E,4,FALSE)</f>
        <v>822364.77249999996</v>
      </c>
      <c r="K18" s="22">
        <f t="shared" si="1"/>
        <v>-0.24890000000596046</v>
      </c>
      <c r="L18" s="22">
        <f t="shared" si="2"/>
        <v>9.0000010095536709E-4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2367073.4695000001</v>
      </c>
      <c r="F19" s="25">
        <f>VLOOKUP(C19,RA!B23:I58,8,0)</f>
        <v>123625.9083</v>
      </c>
      <c r="G19" s="16">
        <f t="shared" si="0"/>
        <v>2243447.5612000003</v>
      </c>
      <c r="H19" s="27">
        <f>RA!J23</f>
        <v>5.22273220045484</v>
      </c>
      <c r="I19" s="20">
        <f>VLOOKUP(B19,RMS!B:D,3,FALSE)</f>
        <v>2367074.3766931598</v>
      </c>
      <c r="J19" s="21">
        <f>VLOOKUP(B19,RMS!B:E,4,FALSE)</f>
        <v>2243447.5892307698</v>
      </c>
      <c r="K19" s="22">
        <f t="shared" si="1"/>
        <v>-0.90719315968453884</v>
      </c>
      <c r="L19" s="22">
        <f t="shared" si="2"/>
        <v>-2.8030769433826208E-2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285304.54580000002</v>
      </c>
      <c r="F20" s="25">
        <f>VLOOKUP(C20,RA!B24:I59,8,0)</f>
        <v>49364.877800000002</v>
      </c>
      <c r="G20" s="16">
        <f t="shared" si="0"/>
        <v>235939.66800000001</v>
      </c>
      <c r="H20" s="27">
        <f>RA!J24</f>
        <v>17.3025205965716</v>
      </c>
      <c r="I20" s="20">
        <f>VLOOKUP(B20,RMS!B:D,3,FALSE)</f>
        <v>285304.55835997302</v>
      </c>
      <c r="J20" s="21">
        <f>VLOOKUP(B20,RMS!B:E,4,FALSE)</f>
        <v>235939.66495625299</v>
      </c>
      <c r="K20" s="22">
        <f t="shared" si="1"/>
        <v>-1.2559972994495183E-2</v>
      </c>
      <c r="L20" s="22">
        <f t="shared" si="2"/>
        <v>3.0437470122706145E-3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461196.81099999999</v>
      </c>
      <c r="F21" s="25">
        <f>VLOOKUP(C21,RA!B25:I60,8,0)</f>
        <v>32002.266599999999</v>
      </c>
      <c r="G21" s="16">
        <f t="shared" si="0"/>
        <v>429194.54440000001</v>
      </c>
      <c r="H21" s="27">
        <f>RA!J25</f>
        <v>6.9389609461111403</v>
      </c>
      <c r="I21" s="20">
        <f>VLOOKUP(B21,RMS!B:D,3,FALSE)</f>
        <v>461196.81032713101</v>
      </c>
      <c r="J21" s="21">
        <f>VLOOKUP(B21,RMS!B:E,4,FALSE)</f>
        <v>429194.54053888301</v>
      </c>
      <c r="K21" s="22">
        <f t="shared" si="1"/>
        <v>6.7286897683516145E-4</v>
      </c>
      <c r="L21" s="22">
        <f t="shared" si="2"/>
        <v>3.8611170020885766E-3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637896.02450000006</v>
      </c>
      <c r="F22" s="25">
        <f>VLOOKUP(C22,RA!B26:I61,8,0)</f>
        <v>122323.4758</v>
      </c>
      <c r="G22" s="16">
        <f t="shared" si="0"/>
        <v>515572.54870000004</v>
      </c>
      <c r="H22" s="27">
        <f>RA!J26</f>
        <v>19.1760837349442</v>
      </c>
      <c r="I22" s="20">
        <f>VLOOKUP(B22,RMS!B:D,3,FALSE)</f>
        <v>637896.05053567095</v>
      </c>
      <c r="J22" s="21">
        <f>VLOOKUP(B22,RMS!B:E,4,FALSE)</f>
        <v>515572.55764478398</v>
      </c>
      <c r="K22" s="22">
        <f t="shared" si="1"/>
        <v>-2.6035670889541507E-2</v>
      </c>
      <c r="L22" s="22">
        <f t="shared" si="2"/>
        <v>-8.9447839418426156E-3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273962.20390000002</v>
      </c>
      <c r="F23" s="25">
        <f>VLOOKUP(C23,RA!B27:I62,8,0)</f>
        <v>79604.327399999995</v>
      </c>
      <c r="G23" s="16">
        <f t="shared" si="0"/>
        <v>194357.87650000001</v>
      </c>
      <c r="H23" s="27">
        <f>RA!J27</f>
        <v>29.056682369607699</v>
      </c>
      <c r="I23" s="20">
        <f>VLOOKUP(B23,RMS!B:D,3,FALSE)</f>
        <v>273962.23210475</v>
      </c>
      <c r="J23" s="21">
        <f>VLOOKUP(B23,RMS!B:E,4,FALSE)</f>
        <v>194357.87845192701</v>
      </c>
      <c r="K23" s="22">
        <f t="shared" si="1"/>
        <v>-2.8204749978613108E-2</v>
      </c>
      <c r="L23" s="22">
        <f t="shared" si="2"/>
        <v>-1.9519269990269095E-3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1331311.3899000001</v>
      </c>
      <c r="F24" s="25">
        <f>VLOOKUP(C24,RA!B28:I63,8,0)</f>
        <v>52849.405200000001</v>
      </c>
      <c r="G24" s="16">
        <f t="shared" si="0"/>
        <v>1278461.9847000001</v>
      </c>
      <c r="H24" s="27">
        <f>RA!J28</f>
        <v>3.9697253100170502</v>
      </c>
      <c r="I24" s="20">
        <f>VLOOKUP(B24,RMS!B:D,3,FALSE)</f>
        <v>1331311.3890601799</v>
      </c>
      <c r="J24" s="21">
        <f>VLOOKUP(B24,RMS!B:E,4,FALSE)</f>
        <v>1278462.0197409899</v>
      </c>
      <c r="K24" s="22">
        <f t="shared" si="1"/>
        <v>8.3982013165950775E-4</v>
      </c>
      <c r="L24" s="22">
        <f t="shared" si="2"/>
        <v>-3.5040989750996232E-2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574087.44579999999</v>
      </c>
      <c r="F25" s="25">
        <f>VLOOKUP(C25,RA!B29:I64,8,0)</f>
        <v>92526.144</v>
      </c>
      <c r="G25" s="16">
        <f t="shared" si="0"/>
        <v>481561.30180000002</v>
      </c>
      <c r="H25" s="27">
        <f>RA!J29</f>
        <v>16.117081931841099</v>
      </c>
      <c r="I25" s="20">
        <f>VLOOKUP(B25,RMS!B:D,3,FALSE)</f>
        <v>574087.44353362801</v>
      </c>
      <c r="J25" s="21">
        <f>VLOOKUP(B25,RMS!B:E,4,FALSE)</f>
        <v>481561.26144145802</v>
      </c>
      <c r="K25" s="22">
        <f t="shared" si="1"/>
        <v>2.2663719719275832E-3</v>
      </c>
      <c r="L25" s="22">
        <f t="shared" si="2"/>
        <v>4.0358541999012232E-2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798253.89820000005</v>
      </c>
      <c r="F26" s="25">
        <f>VLOOKUP(C26,RA!B30:I65,8,0)</f>
        <v>140149.8835</v>
      </c>
      <c r="G26" s="16">
        <f t="shared" si="0"/>
        <v>658104.01470000006</v>
      </c>
      <c r="H26" s="27">
        <f>RA!J30</f>
        <v>17.557055946237998</v>
      </c>
      <c r="I26" s="20">
        <f>VLOOKUP(B26,RMS!B:D,3,FALSE)</f>
        <v>798253.88649026502</v>
      </c>
      <c r="J26" s="21">
        <f>VLOOKUP(B26,RMS!B:E,4,FALSE)</f>
        <v>658103.994869021</v>
      </c>
      <c r="K26" s="22">
        <f t="shared" si="1"/>
        <v>1.1709735030308366E-2</v>
      </c>
      <c r="L26" s="22">
        <f t="shared" si="2"/>
        <v>1.9830979057587683E-2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1061101.496</v>
      </c>
      <c r="F27" s="25">
        <f>VLOOKUP(C27,RA!B31:I66,8,0)</f>
        <v>32723.8835</v>
      </c>
      <c r="G27" s="16">
        <f t="shared" si="0"/>
        <v>1028377.6125</v>
      </c>
      <c r="H27" s="27">
        <f>RA!J31</f>
        <v>3.0839541385398301</v>
      </c>
      <c r="I27" s="20">
        <f>VLOOKUP(B27,RMS!B:D,3,FALSE)</f>
        <v>1061101.3972026501</v>
      </c>
      <c r="J27" s="21">
        <f>VLOOKUP(B27,RMS!B:E,4,FALSE)</f>
        <v>1028377.49141239</v>
      </c>
      <c r="K27" s="22">
        <f t="shared" si="1"/>
        <v>9.8797349957749248E-2</v>
      </c>
      <c r="L27" s="22">
        <f t="shared" si="2"/>
        <v>0.1210876100230962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143985.46950000001</v>
      </c>
      <c r="F28" s="25">
        <f>VLOOKUP(C28,RA!B32:I67,8,0)</f>
        <v>35060.103199999998</v>
      </c>
      <c r="G28" s="16">
        <f t="shared" si="0"/>
        <v>108925.36630000001</v>
      </c>
      <c r="H28" s="27">
        <f>RA!J32</f>
        <v>24.349750930943799</v>
      </c>
      <c r="I28" s="20">
        <f>VLOOKUP(B28,RMS!B:D,3,FALSE)</f>
        <v>143985.287869594</v>
      </c>
      <c r="J28" s="21">
        <f>VLOOKUP(B28,RMS!B:E,4,FALSE)</f>
        <v>108925.35576157</v>
      </c>
      <c r="K28" s="22">
        <f t="shared" si="1"/>
        <v>0.18163040600484237</v>
      </c>
      <c r="L28" s="22">
        <f t="shared" si="2"/>
        <v>1.0538430011365563E-2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5.6637000000000004</v>
      </c>
      <c r="F29" s="25">
        <f>VLOOKUP(C29,RA!B33:I68,8,0)</f>
        <v>4.4200000000000003E-2</v>
      </c>
      <c r="G29" s="16">
        <f t="shared" si="0"/>
        <v>5.6195000000000004</v>
      </c>
      <c r="H29" s="27">
        <f>RA!J33</f>
        <v>0.78040856683793303</v>
      </c>
      <c r="I29" s="20">
        <f>VLOOKUP(B29,RMS!B:D,3,FALSE)</f>
        <v>5.6637000000000004</v>
      </c>
      <c r="J29" s="21">
        <f>VLOOKUP(B29,RMS!B:E,4,FALSE)</f>
        <v>5.6195000000000004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341258.63319999998</v>
      </c>
      <c r="F31" s="25">
        <f>VLOOKUP(C31,RA!B35:I70,8,0)</f>
        <v>33236.618999999999</v>
      </c>
      <c r="G31" s="16">
        <f t="shared" si="0"/>
        <v>308022.01419999998</v>
      </c>
      <c r="H31" s="27">
        <f>RA!J35</f>
        <v>9.7394221761772002</v>
      </c>
      <c r="I31" s="20">
        <f>VLOOKUP(B31,RMS!B:D,3,FALSE)</f>
        <v>341258.63290000003</v>
      </c>
      <c r="J31" s="21">
        <f>VLOOKUP(B31,RMS!B:E,4,FALSE)</f>
        <v>308022.00020000001</v>
      </c>
      <c r="K31" s="22">
        <f t="shared" si="1"/>
        <v>2.9999995604157448E-4</v>
      </c>
      <c r="L31" s="22">
        <f t="shared" si="2"/>
        <v>1.3999999966472387E-2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238313.28099999999</v>
      </c>
      <c r="F35" s="25">
        <f>VLOOKUP(C35,RA!B8:I74,8,0)</f>
        <v>11707.3061</v>
      </c>
      <c r="G35" s="16">
        <f t="shared" si="0"/>
        <v>226605.9749</v>
      </c>
      <c r="H35" s="27">
        <f>RA!J39</f>
        <v>4.9125697279120599</v>
      </c>
      <c r="I35" s="20">
        <f>VLOOKUP(B35,RMS!B:D,3,FALSE)</f>
        <v>238313.282051282</v>
      </c>
      <c r="J35" s="21">
        <f>VLOOKUP(B35,RMS!B:E,4,FALSE)</f>
        <v>226605.975811966</v>
      </c>
      <c r="K35" s="22">
        <f t="shared" si="1"/>
        <v>-1.0512820153962821E-3</v>
      </c>
      <c r="L35" s="22">
        <f t="shared" si="2"/>
        <v>-9.1196599532850087E-4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647414.14119999995</v>
      </c>
      <c r="F36" s="25">
        <f>VLOOKUP(C36,RA!B8:I75,8,0)</f>
        <v>44249.7569</v>
      </c>
      <c r="G36" s="16">
        <f t="shared" si="0"/>
        <v>603164.38429999992</v>
      </c>
      <c r="H36" s="27">
        <f>RA!J40</f>
        <v>6.8348455932676799</v>
      </c>
      <c r="I36" s="20">
        <f>VLOOKUP(B36,RMS!B:D,3,FALSE)</f>
        <v>647414.13625042699</v>
      </c>
      <c r="J36" s="21">
        <f>VLOOKUP(B36,RMS!B:E,4,FALSE)</f>
        <v>603164.38581452996</v>
      </c>
      <c r="K36" s="22">
        <f t="shared" si="1"/>
        <v>4.9495729617774487E-3</v>
      </c>
      <c r="L36" s="22">
        <f t="shared" si="2"/>
        <v>-1.5145300421863794E-3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30582.877400000001</v>
      </c>
      <c r="F39" s="25">
        <f>VLOOKUP(C39,RA!B8:I78,8,0)</f>
        <v>5074.3657999999996</v>
      </c>
      <c r="G39" s="16">
        <f t="shared" si="0"/>
        <v>25508.511600000002</v>
      </c>
      <c r="H39" s="27">
        <f>RA!J43</f>
        <v>16.592179125695999</v>
      </c>
      <c r="I39" s="20">
        <f>VLOOKUP(B39,RMS!B:D,3,FALSE)</f>
        <v>30582.8772407533</v>
      </c>
      <c r="J39" s="21">
        <f>VLOOKUP(B39,RMS!B:E,4,FALSE)</f>
        <v>25508.511875047301</v>
      </c>
      <c r="K39" s="22">
        <f t="shared" si="1"/>
        <v>1.5924670151434839E-4</v>
      </c>
      <c r="L39" s="22">
        <f t="shared" si="2"/>
        <v>-2.7504729951033369E-4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4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4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5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3"/>
      <c r="W4" s="43"/>
    </row>
    <row r="5" spans="1:23" ht="15" thickTop="1" thickBot="1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>
      <c r="A6" s="61" t="s">
        <v>3</v>
      </c>
      <c r="B6" s="44" t="s">
        <v>4</v>
      </c>
      <c r="C6" s="45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>
      <c r="A7" s="46" t="s">
        <v>5</v>
      </c>
      <c r="B7" s="47"/>
      <c r="C7" s="48"/>
      <c r="D7" s="63">
        <v>17286985.991700001</v>
      </c>
      <c r="E7" s="63">
        <v>25629606</v>
      </c>
      <c r="F7" s="64">
        <v>67.449284985887004</v>
      </c>
      <c r="G7" s="63">
        <v>12678444.9745</v>
      </c>
      <c r="H7" s="64">
        <v>36.349418453675497</v>
      </c>
      <c r="I7" s="63">
        <v>1746561.3354</v>
      </c>
      <c r="J7" s="64">
        <v>10.103330541475399</v>
      </c>
      <c r="K7" s="63">
        <v>1794918.5865</v>
      </c>
      <c r="L7" s="64">
        <v>14.157245546359199</v>
      </c>
      <c r="M7" s="64">
        <v>-2.6941194694682001E-2</v>
      </c>
      <c r="N7" s="63">
        <v>323439693.89399999</v>
      </c>
      <c r="O7" s="63">
        <v>6140158899.1194</v>
      </c>
      <c r="P7" s="63">
        <v>939641</v>
      </c>
      <c r="Q7" s="63">
        <v>841205</v>
      </c>
      <c r="R7" s="64">
        <v>11.701784939461801</v>
      </c>
      <c r="S7" s="63">
        <v>18.397436884618699</v>
      </c>
      <c r="T7" s="63">
        <v>17.7843043237974</v>
      </c>
      <c r="U7" s="65">
        <v>3.33270642354484</v>
      </c>
      <c r="V7" s="53"/>
      <c r="W7" s="53"/>
    </row>
    <row r="8" spans="1:23" ht="14.25" thickBot="1">
      <c r="A8" s="49">
        <v>41628</v>
      </c>
      <c r="B8" s="39" t="s">
        <v>6</v>
      </c>
      <c r="C8" s="40"/>
      <c r="D8" s="66">
        <v>593032.36340000003</v>
      </c>
      <c r="E8" s="66">
        <v>658843</v>
      </c>
      <c r="F8" s="67">
        <v>90.011180721355501</v>
      </c>
      <c r="G8" s="66">
        <v>446043.02919999999</v>
      </c>
      <c r="H8" s="67">
        <v>32.954070476929701</v>
      </c>
      <c r="I8" s="66">
        <v>82732.099499999997</v>
      </c>
      <c r="J8" s="67">
        <v>13.950688799794399</v>
      </c>
      <c r="K8" s="66">
        <v>115950.4584</v>
      </c>
      <c r="L8" s="67">
        <v>25.995352647470501</v>
      </c>
      <c r="M8" s="67">
        <v>-0.28648751681002399</v>
      </c>
      <c r="N8" s="66">
        <v>12000291.5351</v>
      </c>
      <c r="O8" s="66">
        <v>216254944.2238</v>
      </c>
      <c r="P8" s="66">
        <v>24558</v>
      </c>
      <c r="Q8" s="66">
        <v>22830</v>
      </c>
      <c r="R8" s="67">
        <v>7.5689881734559696</v>
      </c>
      <c r="S8" s="66">
        <v>24.1482353367538</v>
      </c>
      <c r="T8" s="66">
        <v>24.322100372317099</v>
      </c>
      <c r="U8" s="68">
        <v>-0.71999064585351502</v>
      </c>
      <c r="V8" s="53"/>
      <c r="W8" s="53"/>
    </row>
    <row r="9" spans="1:23" ht="12" customHeight="1" thickBot="1">
      <c r="A9" s="50"/>
      <c r="B9" s="39" t="s">
        <v>7</v>
      </c>
      <c r="C9" s="40"/>
      <c r="D9" s="66">
        <v>93550.786099999998</v>
      </c>
      <c r="E9" s="66">
        <v>119423</v>
      </c>
      <c r="F9" s="67">
        <v>78.335652345025693</v>
      </c>
      <c r="G9" s="66">
        <v>64216.566599999998</v>
      </c>
      <c r="H9" s="67">
        <v>45.680143073859099</v>
      </c>
      <c r="I9" s="66">
        <v>19844.992300000002</v>
      </c>
      <c r="J9" s="67">
        <v>21.213068459720802</v>
      </c>
      <c r="K9" s="66">
        <v>16154.9383</v>
      </c>
      <c r="L9" s="67">
        <v>25.1569636237762</v>
      </c>
      <c r="M9" s="67">
        <v>0.228416471265631</v>
      </c>
      <c r="N9" s="66">
        <v>1805952.2964999999</v>
      </c>
      <c r="O9" s="66">
        <v>39614371.598700002</v>
      </c>
      <c r="P9" s="66">
        <v>6111</v>
      </c>
      <c r="Q9" s="66">
        <v>4648</v>
      </c>
      <c r="R9" s="67">
        <v>31.475903614457799</v>
      </c>
      <c r="S9" s="66">
        <v>15.308588790705301</v>
      </c>
      <c r="T9" s="66">
        <v>15.188021858863999</v>
      </c>
      <c r="U9" s="68">
        <v>0.78757704899918601</v>
      </c>
      <c r="V9" s="53"/>
      <c r="W9" s="53"/>
    </row>
    <row r="10" spans="1:23" ht="14.25" thickBot="1">
      <c r="A10" s="50"/>
      <c r="B10" s="39" t="s">
        <v>8</v>
      </c>
      <c r="C10" s="40"/>
      <c r="D10" s="66">
        <v>125908.26760000001</v>
      </c>
      <c r="E10" s="66">
        <v>127257</v>
      </c>
      <c r="F10" s="67">
        <v>98.940150718624494</v>
      </c>
      <c r="G10" s="66">
        <v>70600.214999999997</v>
      </c>
      <c r="H10" s="67">
        <v>78.3397792768762</v>
      </c>
      <c r="I10" s="66">
        <v>29846.435600000001</v>
      </c>
      <c r="J10" s="67">
        <v>23.704905300436401</v>
      </c>
      <c r="K10" s="66">
        <v>21307.404699999999</v>
      </c>
      <c r="L10" s="67">
        <v>30.180368005961501</v>
      </c>
      <c r="M10" s="67">
        <v>0.40075415191226899</v>
      </c>
      <c r="N10" s="66">
        <v>2429511.5120000001</v>
      </c>
      <c r="O10" s="66">
        <v>53775630.979199998</v>
      </c>
      <c r="P10" s="66">
        <v>85935</v>
      </c>
      <c r="Q10" s="66">
        <v>75764</v>
      </c>
      <c r="R10" s="67">
        <v>13.424581595480699</v>
      </c>
      <c r="S10" s="66">
        <v>1.4651570093675499</v>
      </c>
      <c r="T10" s="66">
        <v>1.2817383546275301</v>
      </c>
      <c r="U10" s="68">
        <v>12.518703017309599</v>
      </c>
      <c r="V10" s="53"/>
      <c r="W10" s="53"/>
    </row>
    <row r="11" spans="1:23" ht="14.25" thickBot="1">
      <c r="A11" s="50"/>
      <c r="B11" s="39" t="s">
        <v>9</v>
      </c>
      <c r="C11" s="40"/>
      <c r="D11" s="66">
        <v>102943.7828</v>
      </c>
      <c r="E11" s="66">
        <v>112361</v>
      </c>
      <c r="F11" s="67">
        <v>91.618784809675901</v>
      </c>
      <c r="G11" s="66">
        <v>84485.683099999995</v>
      </c>
      <c r="H11" s="67">
        <v>21.847606627210901</v>
      </c>
      <c r="I11" s="66">
        <v>17853.3125</v>
      </c>
      <c r="J11" s="67">
        <v>17.342778761769001</v>
      </c>
      <c r="K11" s="66">
        <v>17743.335299999999</v>
      </c>
      <c r="L11" s="67">
        <v>21.0015882560817</v>
      </c>
      <c r="M11" s="67">
        <v>6.1982258769580001E-3</v>
      </c>
      <c r="N11" s="66">
        <v>1626301.5023000001</v>
      </c>
      <c r="O11" s="66">
        <v>20195867.4428</v>
      </c>
      <c r="P11" s="66">
        <v>4728</v>
      </c>
      <c r="Q11" s="66">
        <v>4391</v>
      </c>
      <c r="R11" s="67">
        <v>7.6747893418355604</v>
      </c>
      <c r="S11" s="66">
        <v>21.773219712351899</v>
      </c>
      <c r="T11" s="66">
        <v>22.402771145524898</v>
      </c>
      <c r="U11" s="68">
        <v>-2.89140256466455</v>
      </c>
      <c r="V11" s="53"/>
      <c r="W11" s="53"/>
    </row>
    <row r="12" spans="1:23" ht="14.25" thickBot="1">
      <c r="A12" s="50"/>
      <c r="B12" s="39" t="s">
        <v>10</v>
      </c>
      <c r="C12" s="40"/>
      <c r="D12" s="66">
        <v>350106.18089999998</v>
      </c>
      <c r="E12" s="66">
        <v>369769</v>
      </c>
      <c r="F12" s="67">
        <v>94.682404663452104</v>
      </c>
      <c r="G12" s="66">
        <v>236274.772</v>
      </c>
      <c r="H12" s="67">
        <v>48.177555282965201</v>
      </c>
      <c r="I12" s="66">
        <v>-2699.1208000000001</v>
      </c>
      <c r="J12" s="67">
        <v>-0.77094348721908001</v>
      </c>
      <c r="K12" s="66">
        <v>29880.5726</v>
      </c>
      <c r="L12" s="67">
        <v>12.6465353651891</v>
      </c>
      <c r="M12" s="67">
        <v>-1.0903302903907499</v>
      </c>
      <c r="N12" s="66">
        <v>5549266.7806000002</v>
      </c>
      <c r="O12" s="66">
        <v>77540098.435200006</v>
      </c>
      <c r="P12" s="66">
        <v>2975</v>
      </c>
      <c r="Q12" s="66">
        <v>2504</v>
      </c>
      <c r="R12" s="67">
        <v>18.809904153354601</v>
      </c>
      <c r="S12" s="66">
        <v>117.68274988235299</v>
      </c>
      <c r="T12" s="66">
        <v>120.983619768371</v>
      </c>
      <c r="U12" s="68">
        <v>-2.8048884728794299</v>
      </c>
      <c r="V12" s="53"/>
      <c r="W12" s="53"/>
    </row>
    <row r="13" spans="1:23" ht="14.25" thickBot="1">
      <c r="A13" s="50"/>
      <c r="B13" s="39" t="s">
        <v>11</v>
      </c>
      <c r="C13" s="40"/>
      <c r="D13" s="66">
        <v>507438.9362</v>
      </c>
      <c r="E13" s="66">
        <v>566730</v>
      </c>
      <c r="F13" s="67">
        <v>89.538040371958402</v>
      </c>
      <c r="G13" s="66">
        <v>382347.3933</v>
      </c>
      <c r="H13" s="67">
        <v>32.716724395672799</v>
      </c>
      <c r="I13" s="66">
        <v>75353.0288</v>
      </c>
      <c r="J13" s="67">
        <v>14.8496742020405</v>
      </c>
      <c r="K13" s="66">
        <v>83864.467900000003</v>
      </c>
      <c r="L13" s="67">
        <v>21.934102172418299</v>
      </c>
      <c r="M13" s="67">
        <v>-0.10149040843076799</v>
      </c>
      <c r="N13" s="66">
        <v>9018648.2408000007</v>
      </c>
      <c r="O13" s="66">
        <v>118698011.6471</v>
      </c>
      <c r="P13" s="66">
        <v>12083</v>
      </c>
      <c r="Q13" s="66">
        <v>11248</v>
      </c>
      <c r="R13" s="67">
        <v>7.4235419630156496</v>
      </c>
      <c r="S13" s="66">
        <v>41.996104957378101</v>
      </c>
      <c r="T13" s="66">
        <v>40.5438428165007</v>
      </c>
      <c r="U13" s="68">
        <v>3.4580877020650602</v>
      </c>
      <c r="V13" s="53"/>
      <c r="W13" s="53"/>
    </row>
    <row r="14" spans="1:23" ht="14.25" thickBot="1">
      <c r="A14" s="50"/>
      <c r="B14" s="39" t="s">
        <v>12</v>
      </c>
      <c r="C14" s="40"/>
      <c r="D14" s="66">
        <v>223755.15179999999</v>
      </c>
      <c r="E14" s="66">
        <v>261168</v>
      </c>
      <c r="F14" s="67">
        <v>85.674796223120794</v>
      </c>
      <c r="G14" s="66">
        <v>172439.72099999999</v>
      </c>
      <c r="H14" s="67">
        <v>29.7584747310047</v>
      </c>
      <c r="I14" s="66">
        <v>45209.089200000002</v>
      </c>
      <c r="J14" s="67">
        <v>20.2047143211297</v>
      </c>
      <c r="K14" s="66">
        <v>34062.759100000003</v>
      </c>
      <c r="L14" s="67">
        <v>19.753429721682298</v>
      </c>
      <c r="M14" s="67">
        <v>0.32722922025420997</v>
      </c>
      <c r="N14" s="66">
        <v>4351502.0434999997</v>
      </c>
      <c r="O14" s="66">
        <v>61041189.688600004</v>
      </c>
      <c r="P14" s="66">
        <v>3491</v>
      </c>
      <c r="Q14" s="66">
        <v>3191</v>
      </c>
      <c r="R14" s="67">
        <v>9.4014415543716794</v>
      </c>
      <c r="S14" s="66">
        <v>64.094858722429095</v>
      </c>
      <c r="T14" s="66">
        <v>61.232656063929802</v>
      </c>
      <c r="U14" s="68">
        <v>4.4655729266748603</v>
      </c>
      <c r="V14" s="53"/>
      <c r="W14" s="53"/>
    </row>
    <row r="15" spans="1:23" ht="14.25" thickBot="1">
      <c r="A15" s="50"/>
      <c r="B15" s="39" t="s">
        <v>13</v>
      </c>
      <c r="C15" s="40"/>
      <c r="D15" s="66">
        <v>136621.85089999999</v>
      </c>
      <c r="E15" s="66">
        <v>173892</v>
      </c>
      <c r="F15" s="67">
        <v>78.567070883076894</v>
      </c>
      <c r="G15" s="66">
        <v>99525.051000000007</v>
      </c>
      <c r="H15" s="67">
        <v>37.273831590400299</v>
      </c>
      <c r="I15" s="66">
        <v>23907.871899999998</v>
      </c>
      <c r="J15" s="67">
        <v>17.4993031806452</v>
      </c>
      <c r="K15" s="66">
        <v>23563.062600000001</v>
      </c>
      <c r="L15" s="67">
        <v>23.675509194162601</v>
      </c>
      <c r="M15" s="67">
        <v>1.4633467043456E-2</v>
      </c>
      <c r="N15" s="66">
        <v>2683930.2557000001</v>
      </c>
      <c r="O15" s="66">
        <v>38674873.718000002</v>
      </c>
      <c r="P15" s="66">
        <v>4155</v>
      </c>
      <c r="Q15" s="66">
        <v>3889</v>
      </c>
      <c r="R15" s="67">
        <v>6.8398045770120799</v>
      </c>
      <c r="S15" s="66">
        <v>32.881311889289996</v>
      </c>
      <c r="T15" s="66">
        <v>31.596811956801201</v>
      </c>
      <c r="U15" s="68">
        <v>3.9064740993718199</v>
      </c>
      <c r="V15" s="53"/>
      <c r="W15" s="53"/>
    </row>
    <row r="16" spans="1:23" ht="14.25" thickBot="1">
      <c r="A16" s="50"/>
      <c r="B16" s="39" t="s">
        <v>14</v>
      </c>
      <c r="C16" s="40"/>
      <c r="D16" s="66">
        <v>593887.95810000005</v>
      </c>
      <c r="E16" s="66">
        <v>728548</v>
      </c>
      <c r="F16" s="67">
        <v>81.516654784585199</v>
      </c>
      <c r="G16" s="66">
        <v>338644.68550000002</v>
      </c>
      <c r="H16" s="67">
        <v>75.372000072329499</v>
      </c>
      <c r="I16" s="66">
        <v>32311.4755</v>
      </c>
      <c r="J16" s="67">
        <v>5.4406685738119203</v>
      </c>
      <c r="K16" s="66">
        <v>33858.616199999997</v>
      </c>
      <c r="L16" s="67">
        <v>9.9982718317308397</v>
      </c>
      <c r="M16" s="67">
        <v>-4.5694150371094998E-2</v>
      </c>
      <c r="N16" s="66">
        <v>11216816.0568</v>
      </c>
      <c r="O16" s="66">
        <v>297162028.21039999</v>
      </c>
      <c r="P16" s="66">
        <v>34028</v>
      </c>
      <c r="Q16" s="66">
        <v>28449</v>
      </c>
      <c r="R16" s="67">
        <v>19.610531125874399</v>
      </c>
      <c r="S16" s="66">
        <v>17.4529198924415</v>
      </c>
      <c r="T16" s="66">
        <v>14.5556180779641</v>
      </c>
      <c r="U16" s="68">
        <v>16.600671018562299</v>
      </c>
      <c r="V16" s="53"/>
      <c r="W16" s="53"/>
    </row>
    <row r="17" spans="1:23" ht="12" thickBot="1">
      <c r="A17" s="50"/>
      <c r="B17" s="39" t="s">
        <v>15</v>
      </c>
      <c r="C17" s="40"/>
      <c r="D17" s="66">
        <v>489236.4694</v>
      </c>
      <c r="E17" s="66">
        <v>538436</v>
      </c>
      <c r="F17" s="67">
        <v>90.862510939090299</v>
      </c>
      <c r="G17" s="66">
        <v>579858.50100000005</v>
      </c>
      <c r="H17" s="67">
        <v>-15.6283009464752</v>
      </c>
      <c r="I17" s="66">
        <v>4556.7366000000002</v>
      </c>
      <c r="J17" s="67">
        <v>0.93139757254572297</v>
      </c>
      <c r="K17" s="66">
        <v>40504.606099999997</v>
      </c>
      <c r="L17" s="67">
        <v>6.9852569256374499</v>
      </c>
      <c r="M17" s="67">
        <v>-0.887500779818718</v>
      </c>
      <c r="N17" s="66">
        <v>9996362.5754000004</v>
      </c>
      <c r="O17" s="66">
        <v>275279369.64670002</v>
      </c>
      <c r="P17" s="66">
        <v>10670</v>
      </c>
      <c r="Q17" s="66">
        <v>10007</v>
      </c>
      <c r="R17" s="67">
        <v>6.6253622464274899</v>
      </c>
      <c r="S17" s="66">
        <v>45.851590384254898</v>
      </c>
      <c r="T17" s="66">
        <v>47.000952443289698</v>
      </c>
      <c r="U17" s="68">
        <v>-2.5067005296929898</v>
      </c>
      <c r="V17" s="52"/>
      <c r="W17" s="52"/>
    </row>
    <row r="18" spans="1:23" ht="12" thickBot="1">
      <c r="A18" s="50"/>
      <c r="B18" s="39" t="s">
        <v>16</v>
      </c>
      <c r="C18" s="40"/>
      <c r="D18" s="66">
        <v>1748559.2993999999</v>
      </c>
      <c r="E18" s="66">
        <v>2080439</v>
      </c>
      <c r="F18" s="67">
        <v>84.047612037651703</v>
      </c>
      <c r="G18" s="66">
        <v>1217037.6901</v>
      </c>
      <c r="H18" s="67">
        <v>43.673389380104297</v>
      </c>
      <c r="I18" s="66">
        <v>259125.53529999999</v>
      </c>
      <c r="J18" s="67">
        <v>14.819373605969</v>
      </c>
      <c r="K18" s="66">
        <v>211121.19349999999</v>
      </c>
      <c r="L18" s="67">
        <v>17.347136840326801</v>
      </c>
      <c r="M18" s="67">
        <v>0.22737812819346301</v>
      </c>
      <c r="N18" s="66">
        <v>32966969.765900001</v>
      </c>
      <c r="O18" s="66">
        <v>696832543.59060001</v>
      </c>
      <c r="P18" s="66">
        <v>86007</v>
      </c>
      <c r="Q18" s="66">
        <v>71818</v>
      </c>
      <c r="R18" s="67">
        <v>19.756885460469501</v>
      </c>
      <c r="S18" s="66">
        <v>20.330430074296299</v>
      </c>
      <c r="T18" s="66">
        <v>19.969459778885501</v>
      </c>
      <c r="U18" s="68">
        <v>1.77551726201374</v>
      </c>
      <c r="V18" s="52"/>
      <c r="W18" s="52"/>
    </row>
    <row r="19" spans="1:23" ht="12" thickBot="1">
      <c r="A19" s="50"/>
      <c r="B19" s="39" t="s">
        <v>17</v>
      </c>
      <c r="C19" s="40"/>
      <c r="D19" s="66">
        <v>789031.22320000001</v>
      </c>
      <c r="E19" s="66">
        <v>782181</v>
      </c>
      <c r="F19" s="67">
        <v>100.87578491423299</v>
      </c>
      <c r="G19" s="66">
        <v>537825.5331</v>
      </c>
      <c r="H19" s="67">
        <v>46.707654181470801</v>
      </c>
      <c r="I19" s="66">
        <v>51230.7068</v>
      </c>
      <c r="J19" s="67">
        <v>6.4928617897056604</v>
      </c>
      <c r="K19" s="66">
        <v>59292.509100000003</v>
      </c>
      <c r="L19" s="67">
        <v>11.024487580245699</v>
      </c>
      <c r="M19" s="67">
        <v>-0.135966624154888</v>
      </c>
      <c r="N19" s="66">
        <v>13937328.192500001</v>
      </c>
      <c r="O19" s="66">
        <v>245107203.7784</v>
      </c>
      <c r="P19" s="66">
        <v>16436</v>
      </c>
      <c r="Q19" s="66">
        <v>13501</v>
      </c>
      <c r="R19" s="67">
        <v>21.739130434782599</v>
      </c>
      <c r="S19" s="66">
        <v>48.006280311511297</v>
      </c>
      <c r="T19" s="66">
        <v>44.310726946152101</v>
      </c>
      <c r="U19" s="68">
        <v>7.6980622980552704</v>
      </c>
      <c r="V19" s="52"/>
      <c r="W19" s="52"/>
    </row>
    <row r="20" spans="1:23" ht="12" thickBot="1">
      <c r="A20" s="50"/>
      <c r="B20" s="39" t="s">
        <v>18</v>
      </c>
      <c r="C20" s="40"/>
      <c r="D20" s="66">
        <v>1004657.9894</v>
      </c>
      <c r="E20" s="66">
        <v>2727596</v>
      </c>
      <c r="F20" s="67">
        <v>36.833093661964597</v>
      </c>
      <c r="G20" s="66">
        <v>685900.36060000001</v>
      </c>
      <c r="H20" s="67">
        <v>46.472876690305696</v>
      </c>
      <c r="I20" s="66">
        <v>67379.577600000004</v>
      </c>
      <c r="J20" s="67">
        <v>6.7067179389316696</v>
      </c>
      <c r="K20" s="66">
        <v>59151.577499999999</v>
      </c>
      <c r="L20" s="67">
        <v>8.6239315355157995</v>
      </c>
      <c r="M20" s="67">
        <v>0.13910026490840399</v>
      </c>
      <c r="N20" s="66">
        <v>19846746.671799999</v>
      </c>
      <c r="O20" s="66">
        <v>373716663.57520002</v>
      </c>
      <c r="P20" s="66">
        <v>36865</v>
      </c>
      <c r="Q20" s="66">
        <v>33440</v>
      </c>
      <c r="R20" s="67">
        <v>10.2422248803828</v>
      </c>
      <c r="S20" s="66">
        <v>27.252352892987901</v>
      </c>
      <c r="T20" s="66">
        <v>25.874763902512001</v>
      </c>
      <c r="U20" s="68">
        <v>5.0549359751995002</v>
      </c>
      <c r="V20" s="52"/>
      <c r="W20" s="52"/>
    </row>
    <row r="21" spans="1:23" ht="12" thickBot="1">
      <c r="A21" s="50"/>
      <c r="B21" s="39" t="s">
        <v>19</v>
      </c>
      <c r="C21" s="40"/>
      <c r="D21" s="66">
        <v>378430.19569999998</v>
      </c>
      <c r="E21" s="66">
        <v>436177</v>
      </c>
      <c r="F21" s="67">
        <v>86.760694786749397</v>
      </c>
      <c r="G21" s="66">
        <v>277078.04519999999</v>
      </c>
      <c r="H21" s="67">
        <v>36.578917837695201</v>
      </c>
      <c r="I21" s="66">
        <v>49697.8145</v>
      </c>
      <c r="J21" s="67">
        <v>13.1326239461604</v>
      </c>
      <c r="K21" s="66">
        <v>43010.493900000001</v>
      </c>
      <c r="L21" s="67">
        <v>15.5228805187196</v>
      </c>
      <c r="M21" s="67">
        <v>0.155481139452807</v>
      </c>
      <c r="N21" s="66">
        <v>7065572.0404000003</v>
      </c>
      <c r="O21" s="66">
        <v>138973312.4375</v>
      </c>
      <c r="P21" s="66">
        <v>34593</v>
      </c>
      <c r="Q21" s="66">
        <v>31667</v>
      </c>
      <c r="R21" s="67">
        <v>9.2399027378659202</v>
      </c>
      <c r="S21" s="66">
        <v>10.939502087127501</v>
      </c>
      <c r="T21" s="66">
        <v>10.9557893611646</v>
      </c>
      <c r="U21" s="68">
        <v>-0.14888496667805401</v>
      </c>
      <c r="V21" s="52"/>
      <c r="W21" s="52"/>
    </row>
    <row r="22" spans="1:23" ht="12" thickBot="1">
      <c r="A22" s="50"/>
      <c r="B22" s="39" t="s">
        <v>20</v>
      </c>
      <c r="C22" s="40"/>
      <c r="D22" s="66">
        <v>958078.1862</v>
      </c>
      <c r="E22" s="66">
        <v>1507474</v>
      </c>
      <c r="F22" s="67">
        <v>63.555204680147099</v>
      </c>
      <c r="G22" s="66">
        <v>606795.06440000003</v>
      </c>
      <c r="H22" s="67">
        <v>57.891558849007701</v>
      </c>
      <c r="I22" s="66">
        <v>135713.41279999999</v>
      </c>
      <c r="J22" s="67">
        <v>14.165170938530199</v>
      </c>
      <c r="K22" s="66">
        <v>92496.346900000004</v>
      </c>
      <c r="L22" s="67">
        <v>15.243424399218</v>
      </c>
      <c r="M22" s="67">
        <v>0.467229975544039</v>
      </c>
      <c r="N22" s="66">
        <v>18974476.829599999</v>
      </c>
      <c r="O22" s="66">
        <v>395025004.70429999</v>
      </c>
      <c r="P22" s="66">
        <v>58193</v>
      </c>
      <c r="Q22" s="66">
        <v>50112</v>
      </c>
      <c r="R22" s="67">
        <v>16.125878033205598</v>
      </c>
      <c r="S22" s="66">
        <v>16.463804687849098</v>
      </c>
      <c r="T22" s="66">
        <v>16.449736897349901</v>
      </c>
      <c r="U22" s="68">
        <v>8.5446777132253002E-2</v>
      </c>
      <c r="V22" s="52"/>
      <c r="W22" s="52"/>
    </row>
    <row r="23" spans="1:23" ht="12" thickBot="1">
      <c r="A23" s="50"/>
      <c r="B23" s="39" t="s">
        <v>21</v>
      </c>
      <c r="C23" s="40"/>
      <c r="D23" s="66">
        <v>2367073.4695000001</v>
      </c>
      <c r="E23" s="66">
        <v>2639323</v>
      </c>
      <c r="F23" s="67">
        <v>89.684872579066706</v>
      </c>
      <c r="G23" s="66">
        <v>1650575.9853999999</v>
      </c>
      <c r="H23" s="67">
        <v>43.4089366643951</v>
      </c>
      <c r="I23" s="66">
        <v>123625.9083</v>
      </c>
      <c r="J23" s="67">
        <v>5.22273220045484</v>
      </c>
      <c r="K23" s="66">
        <v>213287.8548</v>
      </c>
      <c r="L23" s="67">
        <v>12.922025807149501</v>
      </c>
      <c r="M23" s="67">
        <v>-0.42037999108798801</v>
      </c>
      <c r="N23" s="66">
        <v>46733998.4943</v>
      </c>
      <c r="O23" s="66">
        <v>892784523.49749994</v>
      </c>
      <c r="P23" s="66">
        <v>82473</v>
      </c>
      <c r="Q23" s="66">
        <v>73711</v>
      </c>
      <c r="R23" s="67">
        <v>11.8869639538197</v>
      </c>
      <c r="S23" s="66">
        <v>28.7011927479296</v>
      </c>
      <c r="T23" s="66">
        <v>27.8371471802038</v>
      </c>
      <c r="U23" s="68">
        <v>3.0104866209373302</v>
      </c>
      <c r="V23" s="52"/>
      <c r="W23" s="52"/>
    </row>
    <row r="24" spans="1:23" ht="12" thickBot="1">
      <c r="A24" s="50"/>
      <c r="B24" s="39" t="s">
        <v>22</v>
      </c>
      <c r="C24" s="40"/>
      <c r="D24" s="66">
        <v>285304.54580000002</v>
      </c>
      <c r="E24" s="66">
        <v>412603</v>
      </c>
      <c r="F24" s="67">
        <v>69.147472461421799</v>
      </c>
      <c r="G24" s="66">
        <v>236094.731</v>
      </c>
      <c r="H24" s="67">
        <v>20.843249907173899</v>
      </c>
      <c r="I24" s="66">
        <v>49364.877800000002</v>
      </c>
      <c r="J24" s="67">
        <v>17.3025205965716</v>
      </c>
      <c r="K24" s="66">
        <v>40118.239800000003</v>
      </c>
      <c r="L24" s="67">
        <v>16.992433346595998</v>
      </c>
      <c r="M24" s="67">
        <v>0.23048463856083701</v>
      </c>
      <c r="N24" s="66">
        <v>5620699.0785999997</v>
      </c>
      <c r="O24" s="66">
        <v>108087657.3827</v>
      </c>
      <c r="P24" s="66">
        <v>30624</v>
      </c>
      <c r="Q24" s="66">
        <v>27773</v>
      </c>
      <c r="R24" s="67">
        <v>10.2653656428906</v>
      </c>
      <c r="S24" s="66">
        <v>9.3163710096656196</v>
      </c>
      <c r="T24" s="66">
        <v>9.1716722968350606</v>
      </c>
      <c r="U24" s="68">
        <v>1.55316606305656</v>
      </c>
      <c r="V24" s="52"/>
      <c r="W24" s="52"/>
    </row>
    <row r="25" spans="1:23" ht="12" thickBot="1">
      <c r="A25" s="50"/>
      <c r="B25" s="39" t="s">
        <v>23</v>
      </c>
      <c r="C25" s="40"/>
      <c r="D25" s="66">
        <v>461196.81099999999</v>
      </c>
      <c r="E25" s="66">
        <v>474347</v>
      </c>
      <c r="F25" s="67">
        <v>97.227728013458503</v>
      </c>
      <c r="G25" s="66">
        <v>270120.08399999997</v>
      </c>
      <c r="H25" s="67">
        <v>70.737697164347097</v>
      </c>
      <c r="I25" s="66">
        <v>32002.266599999999</v>
      </c>
      <c r="J25" s="67">
        <v>6.9389609461111403</v>
      </c>
      <c r="K25" s="66">
        <v>31033.2052</v>
      </c>
      <c r="L25" s="67">
        <v>11.488670053871299</v>
      </c>
      <c r="M25" s="67">
        <v>3.1226597244941E-2</v>
      </c>
      <c r="N25" s="66">
        <v>7334281.7856999999</v>
      </c>
      <c r="O25" s="66">
        <v>94665876.947699994</v>
      </c>
      <c r="P25" s="66">
        <v>20309</v>
      </c>
      <c r="Q25" s="66">
        <v>17762</v>
      </c>
      <c r="R25" s="67">
        <v>14.3396013962392</v>
      </c>
      <c r="S25" s="66">
        <v>22.7089867054015</v>
      </c>
      <c r="T25" s="66">
        <v>21.0147565645761</v>
      </c>
      <c r="U25" s="68">
        <v>7.4606153185271697</v>
      </c>
      <c r="V25" s="52"/>
      <c r="W25" s="52"/>
    </row>
    <row r="26" spans="1:23" ht="12" thickBot="1">
      <c r="A26" s="50"/>
      <c r="B26" s="39" t="s">
        <v>24</v>
      </c>
      <c r="C26" s="40"/>
      <c r="D26" s="66">
        <v>637896.02450000006</v>
      </c>
      <c r="E26" s="66">
        <v>704118</v>
      </c>
      <c r="F26" s="67">
        <v>90.595045787779895</v>
      </c>
      <c r="G26" s="66">
        <v>432515.76429999998</v>
      </c>
      <c r="H26" s="67">
        <v>47.4850345703342</v>
      </c>
      <c r="I26" s="66">
        <v>122323.4758</v>
      </c>
      <c r="J26" s="67">
        <v>19.1760837349442</v>
      </c>
      <c r="K26" s="66">
        <v>97063.107999999993</v>
      </c>
      <c r="L26" s="67">
        <v>22.441519133317701</v>
      </c>
      <c r="M26" s="67">
        <v>0.260246846824645</v>
      </c>
      <c r="N26" s="66">
        <v>10631343.838300001</v>
      </c>
      <c r="O26" s="66">
        <v>194231458.09580001</v>
      </c>
      <c r="P26" s="66">
        <v>54060</v>
      </c>
      <c r="Q26" s="66">
        <v>48333</v>
      </c>
      <c r="R26" s="67">
        <v>11.8490472348085</v>
      </c>
      <c r="S26" s="66">
        <v>11.799778477617499</v>
      </c>
      <c r="T26" s="66">
        <v>11.8348336498872</v>
      </c>
      <c r="U26" s="68">
        <v>-0.29708330826948798</v>
      </c>
      <c r="V26" s="52"/>
      <c r="W26" s="52"/>
    </row>
    <row r="27" spans="1:23" ht="12" thickBot="1">
      <c r="A27" s="50"/>
      <c r="B27" s="39" t="s">
        <v>25</v>
      </c>
      <c r="C27" s="40"/>
      <c r="D27" s="66">
        <v>273962.20390000002</v>
      </c>
      <c r="E27" s="66">
        <v>350186</v>
      </c>
      <c r="F27" s="67">
        <v>78.233339967902793</v>
      </c>
      <c r="G27" s="66">
        <v>239380.6317</v>
      </c>
      <c r="H27" s="67">
        <v>14.4462699235161</v>
      </c>
      <c r="I27" s="66">
        <v>79604.327399999995</v>
      </c>
      <c r="J27" s="67">
        <v>29.056682369607699</v>
      </c>
      <c r="K27" s="66">
        <v>71456.789000000004</v>
      </c>
      <c r="L27" s="67">
        <v>29.8506978165018</v>
      </c>
      <c r="M27" s="67">
        <v>0.114020494259824</v>
      </c>
      <c r="N27" s="66">
        <v>5263139.8910999997</v>
      </c>
      <c r="O27" s="66">
        <v>91551416.500599995</v>
      </c>
      <c r="P27" s="66">
        <v>39376</v>
      </c>
      <c r="Q27" s="66">
        <v>35226</v>
      </c>
      <c r="R27" s="67">
        <v>11.7810707999773</v>
      </c>
      <c r="S27" s="66">
        <v>6.9575935569890301</v>
      </c>
      <c r="T27" s="66">
        <v>6.8773740617725601</v>
      </c>
      <c r="U27" s="68">
        <v>1.1529776000768599</v>
      </c>
      <c r="V27" s="52"/>
      <c r="W27" s="52"/>
    </row>
    <row r="28" spans="1:23" ht="12" thickBot="1">
      <c r="A28" s="50"/>
      <c r="B28" s="39" t="s">
        <v>26</v>
      </c>
      <c r="C28" s="40"/>
      <c r="D28" s="66">
        <v>1331311.3899000001</v>
      </c>
      <c r="E28" s="66">
        <v>1606296</v>
      </c>
      <c r="F28" s="67">
        <v>82.880825819151596</v>
      </c>
      <c r="G28" s="66">
        <v>1048626.9456</v>
      </c>
      <c r="H28" s="67">
        <v>26.957579669884801</v>
      </c>
      <c r="I28" s="66">
        <v>52849.405200000001</v>
      </c>
      <c r="J28" s="67">
        <v>3.9697253100170502</v>
      </c>
      <c r="K28" s="66">
        <v>66779.158500000005</v>
      </c>
      <c r="L28" s="67">
        <v>6.3682474287164696</v>
      </c>
      <c r="M28" s="67">
        <v>-0.20859432213420301</v>
      </c>
      <c r="N28" s="66">
        <v>24229906.367699999</v>
      </c>
      <c r="O28" s="66">
        <v>327741429.46450001</v>
      </c>
      <c r="P28" s="66">
        <v>49259</v>
      </c>
      <c r="Q28" s="66">
        <v>45544</v>
      </c>
      <c r="R28" s="67">
        <v>8.1569471280519998</v>
      </c>
      <c r="S28" s="66">
        <v>27.0267644471061</v>
      </c>
      <c r="T28" s="66">
        <v>25.265221952397699</v>
      </c>
      <c r="U28" s="68">
        <v>6.5177705535412196</v>
      </c>
      <c r="V28" s="52"/>
      <c r="W28" s="52"/>
    </row>
    <row r="29" spans="1:23" ht="12" thickBot="1">
      <c r="A29" s="50"/>
      <c r="B29" s="39" t="s">
        <v>27</v>
      </c>
      <c r="C29" s="40"/>
      <c r="D29" s="66">
        <v>574087.44579999999</v>
      </c>
      <c r="E29" s="66">
        <v>871718</v>
      </c>
      <c r="F29" s="67">
        <v>65.8570140572984</v>
      </c>
      <c r="G29" s="66">
        <v>500044.02889999998</v>
      </c>
      <c r="H29" s="67">
        <v>14.807379474739699</v>
      </c>
      <c r="I29" s="66">
        <v>92526.144</v>
      </c>
      <c r="J29" s="67">
        <v>16.117081931841099</v>
      </c>
      <c r="K29" s="66">
        <v>103295.84729999999</v>
      </c>
      <c r="L29" s="67">
        <v>20.657350419168299</v>
      </c>
      <c r="M29" s="67">
        <v>-0.104260757634542</v>
      </c>
      <c r="N29" s="66">
        <v>11088120.674799999</v>
      </c>
      <c r="O29" s="66">
        <v>220923012.3461</v>
      </c>
      <c r="P29" s="66">
        <v>93885</v>
      </c>
      <c r="Q29" s="66">
        <v>87616</v>
      </c>
      <c r="R29" s="67">
        <v>7.1550858290723198</v>
      </c>
      <c r="S29" s="66">
        <v>6.1147941183362597</v>
      </c>
      <c r="T29" s="66">
        <v>6.2029570991599696</v>
      </c>
      <c r="U29" s="68">
        <v>-1.4417980248809299</v>
      </c>
      <c r="V29" s="52"/>
      <c r="W29" s="52"/>
    </row>
    <row r="30" spans="1:23" ht="12" thickBot="1">
      <c r="A30" s="50"/>
      <c r="B30" s="39" t="s">
        <v>28</v>
      </c>
      <c r="C30" s="40"/>
      <c r="D30" s="66">
        <v>798253.89820000005</v>
      </c>
      <c r="E30" s="66">
        <v>1355047</v>
      </c>
      <c r="F30" s="67">
        <v>58.909683442714503</v>
      </c>
      <c r="G30" s="66">
        <v>651040.01839999994</v>
      </c>
      <c r="H30" s="67">
        <v>22.612109185207</v>
      </c>
      <c r="I30" s="66">
        <v>140149.8835</v>
      </c>
      <c r="J30" s="67">
        <v>17.557055946237998</v>
      </c>
      <c r="K30" s="66">
        <v>138495.36420000001</v>
      </c>
      <c r="L30" s="67">
        <v>21.272941798626601</v>
      </c>
      <c r="M30" s="67">
        <v>1.1946387588907001E-2</v>
      </c>
      <c r="N30" s="66">
        <v>15867249.0088</v>
      </c>
      <c r="O30" s="66">
        <v>392526334.39160001</v>
      </c>
      <c r="P30" s="66">
        <v>61677</v>
      </c>
      <c r="Q30" s="66">
        <v>55507</v>
      </c>
      <c r="R30" s="67">
        <v>11.115715135027999</v>
      </c>
      <c r="S30" s="66">
        <v>12.9424890672374</v>
      </c>
      <c r="T30" s="66">
        <v>12.510867602284399</v>
      </c>
      <c r="U30" s="68">
        <v>3.33491852077815</v>
      </c>
      <c r="V30" s="52"/>
      <c r="W30" s="52"/>
    </row>
    <row r="31" spans="1:23" ht="12" thickBot="1">
      <c r="A31" s="50"/>
      <c r="B31" s="39" t="s">
        <v>29</v>
      </c>
      <c r="C31" s="40"/>
      <c r="D31" s="66">
        <v>1061101.496</v>
      </c>
      <c r="E31" s="66">
        <v>2167332</v>
      </c>
      <c r="F31" s="67">
        <v>48.958881057447599</v>
      </c>
      <c r="G31" s="66">
        <v>752042.41749999998</v>
      </c>
      <c r="H31" s="67">
        <v>41.095963646226103</v>
      </c>
      <c r="I31" s="66">
        <v>32723.8835</v>
      </c>
      <c r="J31" s="67">
        <v>3.0839541385398301</v>
      </c>
      <c r="K31" s="66">
        <v>29649.237700000001</v>
      </c>
      <c r="L31" s="67">
        <v>3.9424953978742798</v>
      </c>
      <c r="M31" s="67">
        <v>0.103700669511648</v>
      </c>
      <c r="N31" s="66">
        <v>18259334.730799999</v>
      </c>
      <c r="O31" s="66">
        <v>340854156.0187</v>
      </c>
      <c r="P31" s="66">
        <v>33544</v>
      </c>
      <c r="Q31" s="66">
        <v>32440</v>
      </c>
      <c r="R31" s="67">
        <v>3.4032059186189798</v>
      </c>
      <c r="S31" s="66">
        <v>31.633123539232098</v>
      </c>
      <c r="T31" s="66">
        <v>31.184152219482101</v>
      </c>
      <c r="U31" s="68">
        <v>1.4193075786307101</v>
      </c>
      <c r="V31" s="52"/>
      <c r="W31" s="52"/>
    </row>
    <row r="32" spans="1:23" ht="12" thickBot="1">
      <c r="A32" s="50"/>
      <c r="B32" s="39" t="s">
        <v>30</v>
      </c>
      <c r="C32" s="40"/>
      <c r="D32" s="66">
        <v>143985.46950000001</v>
      </c>
      <c r="E32" s="66">
        <v>172373</v>
      </c>
      <c r="F32" s="67">
        <v>83.531335824056001</v>
      </c>
      <c r="G32" s="66">
        <v>112751.53</v>
      </c>
      <c r="H32" s="67">
        <v>27.7015660009226</v>
      </c>
      <c r="I32" s="66">
        <v>35060.103199999998</v>
      </c>
      <c r="J32" s="67">
        <v>24.349750930943799</v>
      </c>
      <c r="K32" s="66">
        <v>34650.734299999996</v>
      </c>
      <c r="L32" s="67">
        <v>30.731941553254298</v>
      </c>
      <c r="M32" s="67">
        <v>1.1814147903931E-2</v>
      </c>
      <c r="N32" s="66">
        <v>2763628.5529</v>
      </c>
      <c r="O32" s="66">
        <v>50206537.220600002</v>
      </c>
      <c r="P32" s="66">
        <v>32457</v>
      </c>
      <c r="Q32" s="66">
        <v>30742</v>
      </c>
      <c r="R32" s="67">
        <v>5.5786871381172398</v>
      </c>
      <c r="S32" s="66">
        <v>4.4361915611424401</v>
      </c>
      <c r="T32" s="66">
        <v>4.3230650380586804</v>
      </c>
      <c r="U32" s="68">
        <v>2.55008201346967</v>
      </c>
      <c r="V32" s="52"/>
      <c r="W32" s="52"/>
    </row>
    <row r="33" spans="1:23" ht="12" thickBot="1">
      <c r="A33" s="50"/>
      <c r="B33" s="39" t="s">
        <v>31</v>
      </c>
      <c r="C33" s="40"/>
      <c r="D33" s="66">
        <v>5.6637000000000004</v>
      </c>
      <c r="E33" s="69"/>
      <c r="F33" s="69"/>
      <c r="G33" s="66">
        <v>88.063000000000002</v>
      </c>
      <c r="H33" s="67">
        <v>-93.568581583639002</v>
      </c>
      <c r="I33" s="66">
        <v>4.4200000000000003E-2</v>
      </c>
      <c r="J33" s="67">
        <v>0.78040856683793303</v>
      </c>
      <c r="K33" s="66">
        <v>16.878399999999999</v>
      </c>
      <c r="L33" s="67">
        <v>19.1662786868492</v>
      </c>
      <c r="M33" s="67">
        <v>-0.99738126836666996</v>
      </c>
      <c r="N33" s="66">
        <v>69.237899999999996</v>
      </c>
      <c r="O33" s="66">
        <v>30255.303599999999</v>
      </c>
      <c r="P33" s="66">
        <v>1</v>
      </c>
      <c r="Q33" s="66">
        <v>5</v>
      </c>
      <c r="R33" s="67">
        <v>-80</v>
      </c>
      <c r="S33" s="66">
        <v>5.6637000000000004</v>
      </c>
      <c r="T33" s="66">
        <v>4.2886600000000001</v>
      </c>
      <c r="U33" s="68">
        <v>24.278122075674901</v>
      </c>
      <c r="V33" s="52"/>
      <c r="W33" s="52"/>
    </row>
    <row r="34" spans="1:23" ht="12" thickBot="1">
      <c r="A34" s="50"/>
      <c r="B34" s="39" t="s">
        <v>36</v>
      </c>
      <c r="C34" s="40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25.9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>
      <c r="A35" s="50"/>
      <c r="B35" s="39" t="s">
        <v>32</v>
      </c>
      <c r="C35" s="40"/>
      <c r="D35" s="66">
        <v>341258.63319999998</v>
      </c>
      <c r="E35" s="66">
        <v>285919</v>
      </c>
      <c r="F35" s="67">
        <v>119.355003759806</v>
      </c>
      <c r="G35" s="66">
        <v>193778.9589</v>
      </c>
      <c r="H35" s="67">
        <v>76.107166194502597</v>
      </c>
      <c r="I35" s="66">
        <v>33236.618999999999</v>
      </c>
      <c r="J35" s="67">
        <v>9.7394221761772002</v>
      </c>
      <c r="K35" s="66">
        <v>26432.029200000001</v>
      </c>
      <c r="L35" s="67">
        <v>13.640298900377701</v>
      </c>
      <c r="M35" s="67">
        <v>0.25743728370275898</v>
      </c>
      <c r="N35" s="66">
        <v>5612312.7489999998</v>
      </c>
      <c r="O35" s="66">
        <v>58467823.262199998</v>
      </c>
      <c r="P35" s="66">
        <v>17671</v>
      </c>
      <c r="Q35" s="66">
        <v>15756</v>
      </c>
      <c r="R35" s="67">
        <v>12.1541000253871</v>
      </c>
      <c r="S35" s="66">
        <v>19.311789553505701</v>
      </c>
      <c r="T35" s="66">
        <v>18.255565657527299</v>
      </c>
      <c r="U35" s="68">
        <v>5.46932169622111</v>
      </c>
      <c r="V35" s="52"/>
      <c r="W35" s="52"/>
    </row>
    <row r="36" spans="1:23" ht="12" thickBot="1">
      <c r="A36" s="50"/>
      <c r="B36" s="39" t="s">
        <v>37</v>
      </c>
      <c r="C36" s="40"/>
      <c r="D36" s="69"/>
      <c r="E36" s="66">
        <v>1044155</v>
      </c>
      <c r="F36" s="69"/>
      <c r="G36" s="66">
        <v>37811.480000000003</v>
      </c>
      <c r="H36" s="69"/>
      <c r="I36" s="69"/>
      <c r="J36" s="69"/>
      <c r="K36" s="66">
        <v>1557.4701</v>
      </c>
      <c r="L36" s="67">
        <v>4.1190403020458399</v>
      </c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customHeight="1" thickBot="1">
      <c r="A37" s="50"/>
      <c r="B37" s="39" t="s">
        <v>38</v>
      </c>
      <c r="C37" s="40"/>
      <c r="D37" s="69"/>
      <c r="E37" s="66">
        <v>336500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>
      <c r="A38" s="50"/>
      <c r="B38" s="39" t="s">
        <v>39</v>
      </c>
      <c r="C38" s="40"/>
      <c r="D38" s="69"/>
      <c r="E38" s="66">
        <v>396110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>
      <c r="A39" s="50"/>
      <c r="B39" s="39" t="s">
        <v>33</v>
      </c>
      <c r="C39" s="40"/>
      <c r="D39" s="66">
        <v>238313.28099999999</v>
      </c>
      <c r="E39" s="66">
        <v>589118</v>
      </c>
      <c r="F39" s="67">
        <v>40.452554666467499</v>
      </c>
      <c r="G39" s="66">
        <v>219811.3983</v>
      </c>
      <c r="H39" s="67">
        <v>8.4171625507556591</v>
      </c>
      <c r="I39" s="66">
        <v>11707.3061</v>
      </c>
      <c r="J39" s="67">
        <v>4.9125697279120599</v>
      </c>
      <c r="K39" s="66">
        <v>10340.0326</v>
      </c>
      <c r="L39" s="67">
        <v>4.70404750616611</v>
      </c>
      <c r="M39" s="67">
        <v>0.13223106279181401</v>
      </c>
      <c r="N39" s="66">
        <v>4777324.3792000003</v>
      </c>
      <c r="O39" s="66">
        <v>126154822.5872</v>
      </c>
      <c r="P39" s="66">
        <v>424</v>
      </c>
      <c r="Q39" s="66">
        <v>393</v>
      </c>
      <c r="R39" s="67">
        <v>7.8880407124682002</v>
      </c>
      <c r="S39" s="66">
        <v>562.05962499999998</v>
      </c>
      <c r="T39" s="66">
        <v>509.42780407124701</v>
      </c>
      <c r="U39" s="68">
        <v>9.3640992143410298</v>
      </c>
      <c r="V39" s="52"/>
      <c r="W39" s="52"/>
    </row>
    <row r="40" spans="1:23" ht="12" thickBot="1">
      <c r="A40" s="50"/>
      <c r="B40" s="39" t="s">
        <v>34</v>
      </c>
      <c r="C40" s="40"/>
      <c r="D40" s="66">
        <v>647414.14119999995</v>
      </c>
      <c r="E40" s="66">
        <v>505319</v>
      </c>
      <c r="F40" s="67">
        <v>128.11988886228301</v>
      </c>
      <c r="G40" s="66">
        <v>504926.58240000001</v>
      </c>
      <c r="H40" s="67">
        <v>28.219460762539601</v>
      </c>
      <c r="I40" s="66">
        <v>44249.7569</v>
      </c>
      <c r="J40" s="67">
        <v>6.8348455932676799</v>
      </c>
      <c r="K40" s="66">
        <v>45696.146800000002</v>
      </c>
      <c r="L40" s="67">
        <v>9.0500576505199302</v>
      </c>
      <c r="M40" s="67">
        <v>-3.1652338354269997E-2</v>
      </c>
      <c r="N40" s="66">
        <v>11110364.856699999</v>
      </c>
      <c r="O40" s="66">
        <v>177394130.12380001</v>
      </c>
      <c r="P40" s="66">
        <v>3008</v>
      </c>
      <c r="Q40" s="66">
        <v>2896</v>
      </c>
      <c r="R40" s="67">
        <v>3.8674033149171301</v>
      </c>
      <c r="S40" s="66">
        <v>215.230765026596</v>
      </c>
      <c r="T40" s="66">
        <v>198.02612354972399</v>
      </c>
      <c r="U40" s="68">
        <v>7.9935791125149303</v>
      </c>
      <c r="V40" s="52"/>
      <c r="W40" s="52"/>
    </row>
    <row r="41" spans="1:23" ht="12" thickBot="1">
      <c r="A41" s="50"/>
      <c r="B41" s="39" t="s">
        <v>40</v>
      </c>
      <c r="C41" s="40"/>
      <c r="D41" s="69"/>
      <c r="E41" s="66">
        <v>373176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>
      <c r="A42" s="50"/>
      <c r="B42" s="39" t="s">
        <v>41</v>
      </c>
      <c r="C42" s="40"/>
      <c r="D42" s="69"/>
      <c r="E42" s="66">
        <v>155672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>
      <c r="A43" s="51"/>
      <c r="B43" s="39" t="s">
        <v>35</v>
      </c>
      <c r="C43" s="40"/>
      <c r="D43" s="71">
        <v>30582.877400000001</v>
      </c>
      <c r="E43" s="72"/>
      <c r="F43" s="72"/>
      <c r="G43" s="71">
        <v>29764.044000000002</v>
      </c>
      <c r="H43" s="73">
        <v>2.7510824805930101</v>
      </c>
      <c r="I43" s="71">
        <v>5074.3657999999996</v>
      </c>
      <c r="J43" s="73">
        <v>16.592179125695999</v>
      </c>
      <c r="K43" s="71">
        <v>3084.1484999999998</v>
      </c>
      <c r="L43" s="73">
        <v>10.3619941564392</v>
      </c>
      <c r="M43" s="73">
        <v>0.64530527631856904</v>
      </c>
      <c r="N43" s="71">
        <v>678243.94929999998</v>
      </c>
      <c r="O43" s="71">
        <v>16648326.4003</v>
      </c>
      <c r="P43" s="71">
        <v>45</v>
      </c>
      <c r="Q43" s="71">
        <v>42</v>
      </c>
      <c r="R43" s="73">
        <v>7.1428571428571397</v>
      </c>
      <c r="S43" s="71">
        <v>679.61949777777795</v>
      </c>
      <c r="T43" s="71">
        <v>468.19140714285697</v>
      </c>
      <c r="U43" s="74">
        <v>31.1097741201141</v>
      </c>
      <c r="V43" s="52"/>
      <c r="W43" s="52"/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43:C43"/>
    <mergeCell ref="B37:C37"/>
    <mergeCell ref="B38:C38"/>
    <mergeCell ref="B39:C39"/>
    <mergeCell ref="B40:C40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41:C41"/>
    <mergeCell ref="B42:C42"/>
    <mergeCell ref="B28:C28"/>
    <mergeCell ref="B29:C29"/>
    <mergeCell ref="B30:C30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51648</v>
      </c>
      <c r="D2" s="32">
        <v>593032.81323760701</v>
      </c>
      <c r="E2" s="32">
        <v>510300.26532991498</v>
      </c>
      <c r="F2" s="32">
        <v>82732.547907692293</v>
      </c>
      <c r="G2" s="32">
        <v>510300.26532991498</v>
      </c>
      <c r="H2" s="32">
        <v>0.13950753830301901</v>
      </c>
    </row>
    <row r="3" spans="1:8" ht="14.25">
      <c r="A3" s="32">
        <v>2</v>
      </c>
      <c r="B3" s="33">
        <v>13</v>
      </c>
      <c r="C3" s="32">
        <v>23649.330999999998</v>
      </c>
      <c r="D3" s="32">
        <v>93550.828381408399</v>
      </c>
      <c r="E3" s="32">
        <v>73705.790313614707</v>
      </c>
      <c r="F3" s="32">
        <v>19845.038067793699</v>
      </c>
      <c r="G3" s="32">
        <v>73705.790313614707</v>
      </c>
      <c r="H3" s="32">
        <v>0.21213107795139</v>
      </c>
    </row>
    <row r="4" spans="1:8" ht="14.25">
      <c r="A4" s="32">
        <v>3</v>
      </c>
      <c r="B4" s="33">
        <v>14</v>
      </c>
      <c r="C4" s="32">
        <v>100783</v>
      </c>
      <c r="D4" s="32">
        <v>125910.18889316201</v>
      </c>
      <c r="E4" s="32">
        <v>96061.832535042704</v>
      </c>
      <c r="F4" s="32">
        <v>29848.356358119701</v>
      </c>
      <c r="G4" s="32">
        <v>96061.832535042704</v>
      </c>
      <c r="H4" s="32">
        <v>0.23706069080276501</v>
      </c>
    </row>
    <row r="5" spans="1:8" ht="14.25">
      <c r="A5" s="32">
        <v>4</v>
      </c>
      <c r="B5" s="33">
        <v>15</v>
      </c>
      <c r="C5" s="32">
        <v>5820</v>
      </c>
      <c r="D5" s="32">
        <v>102943.796671795</v>
      </c>
      <c r="E5" s="32">
        <v>85090.469959829104</v>
      </c>
      <c r="F5" s="32">
        <v>17853.326711965801</v>
      </c>
      <c r="G5" s="32">
        <v>85090.469959829104</v>
      </c>
      <c r="H5" s="32">
        <v>0.17342790230367899</v>
      </c>
    </row>
    <row r="6" spans="1:8" ht="14.25">
      <c r="A6" s="32">
        <v>5</v>
      </c>
      <c r="B6" s="33">
        <v>16</v>
      </c>
      <c r="C6" s="32">
        <v>3825</v>
      </c>
      <c r="D6" s="32">
        <v>350106.16796324798</v>
      </c>
      <c r="E6" s="32">
        <v>352805.30145982897</v>
      </c>
      <c r="F6" s="32">
        <v>-2699.1334965811998</v>
      </c>
      <c r="G6" s="32">
        <v>352805.30145982897</v>
      </c>
      <c r="H6" s="32">
        <v>-7.7094714220074401E-3</v>
      </c>
    </row>
    <row r="7" spans="1:8" ht="14.25">
      <c r="A7" s="32">
        <v>6</v>
      </c>
      <c r="B7" s="33">
        <v>17</v>
      </c>
      <c r="C7" s="32">
        <v>19989</v>
      </c>
      <c r="D7" s="32">
        <v>507439.08560854697</v>
      </c>
      <c r="E7" s="32">
        <v>432085.90716752101</v>
      </c>
      <c r="F7" s="32">
        <v>75353.178441025593</v>
      </c>
      <c r="G7" s="32">
        <v>432085.90716752101</v>
      </c>
      <c r="H7" s="32">
        <v>0.14849699319211501</v>
      </c>
    </row>
    <row r="8" spans="1:8" ht="14.25">
      <c r="A8" s="32">
        <v>7</v>
      </c>
      <c r="B8" s="33">
        <v>18</v>
      </c>
      <c r="C8" s="32">
        <v>52609</v>
      </c>
      <c r="D8" s="32">
        <v>223755.14698461501</v>
      </c>
      <c r="E8" s="32">
        <v>178546.06006324801</v>
      </c>
      <c r="F8" s="32">
        <v>45209.086921367503</v>
      </c>
      <c r="G8" s="32">
        <v>178546.06006324801</v>
      </c>
      <c r="H8" s="32">
        <v>0.20204713737591001</v>
      </c>
    </row>
    <row r="9" spans="1:8" ht="14.25">
      <c r="A9" s="32">
        <v>8</v>
      </c>
      <c r="B9" s="33">
        <v>19</v>
      </c>
      <c r="C9" s="32">
        <v>15478</v>
      </c>
      <c r="D9" s="32">
        <v>136621.903497436</v>
      </c>
      <c r="E9" s="32">
        <v>112713.97620341901</v>
      </c>
      <c r="F9" s="32">
        <v>23907.927294017099</v>
      </c>
      <c r="G9" s="32">
        <v>112713.97620341901</v>
      </c>
      <c r="H9" s="32">
        <v>0.174993369891569</v>
      </c>
    </row>
    <row r="10" spans="1:8" ht="14.25">
      <c r="A10" s="32">
        <v>9</v>
      </c>
      <c r="B10" s="33">
        <v>21</v>
      </c>
      <c r="C10" s="32">
        <v>116195</v>
      </c>
      <c r="D10" s="32">
        <v>593887.81889999995</v>
      </c>
      <c r="E10" s="32">
        <v>561576.48259999999</v>
      </c>
      <c r="F10" s="32">
        <v>32311.336299999999</v>
      </c>
      <c r="G10" s="32">
        <v>561576.48259999999</v>
      </c>
      <c r="H10" s="32">
        <v>5.4406464102677E-2</v>
      </c>
    </row>
    <row r="11" spans="1:8" ht="14.25">
      <c r="A11" s="32">
        <v>10</v>
      </c>
      <c r="B11" s="33">
        <v>22</v>
      </c>
      <c r="C11" s="32">
        <v>29773</v>
      </c>
      <c r="D11" s="32">
        <v>489236.52869743598</v>
      </c>
      <c r="E11" s="32">
        <v>484679.73351282103</v>
      </c>
      <c r="F11" s="32">
        <v>4556.7951846153801</v>
      </c>
      <c r="G11" s="32">
        <v>484679.73351282103</v>
      </c>
      <c r="H11" s="32">
        <v>9.3140943435838508E-3</v>
      </c>
    </row>
    <row r="12" spans="1:8" ht="14.25">
      <c r="A12" s="32">
        <v>11</v>
      </c>
      <c r="B12" s="33">
        <v>23</v>
      </c>
      <c r="C12" s="32">
        <v>190574.736</v>
      </c>
      <c r="D12" s="32">
        <v>1748559.4199350399</v>
      </c>
      <c r="E12" s="32">
        <v>1489433.7485068401</v>
      </c>
      <c r="F12" s="32">
        <v>259125.67142820501</v>
      </c>
      <c r="G12" s="32">
        <v>1489433.7485068401</v>
      </c>
      <c r="H12" s="32">
        <v>0.148193803695748</v>
      </c>
    </row>
    <row r="13" spans="1:8" ht="14.25">
      <c r="A13" s="32">
        <v>12</v>
      </c>
      <c r="B13" s="33">
        <v>24</v>
      </c>
      <c r="C13" s="32">
        <v>28941.56</v>
      </c>
      <c r="D13" s="32">
        <v>789031.24388717895</v>
      </c>
      <c r="E13" s="32">
        <v>737800.51631709398</v>
      </c>
      <c r="F13" s="32">
        <v>51230.727570085503</v>
      </c>
      <c r="G13" s="32">
        <v>737800.51631709398</v>
      </c>
      <c r="H13" s="32">
        <v>6.4928642518255905E-2</v>
      </c>
    </row>
    <row r="14" spans="1:8" ht="14.25">
      <c r="A14" s="32">
        <v>13</v>
      </c>
      <c r="B14" s="33">
        <v>25</v>
      </c>
      <c r="C14" s="32">
        <v>75612</v>
      </c>
      <c r="D14" s="32">
        <v>1004658.0294</v>
      </c>
      <c r="E14" s="32">
        <v>937278.4118</v>
      </c>
      <c r="F14" s="32">
        <v>67379.617599999998</v>
      </c>
      <c r="G14" s="32">
        <v>937278.4118</v>
      </c>
      <c r="H14" s="32">
        <v>6.7067216533610294E-2</v>
      </c>
    </row>
    <row r="15" spans="1:8" ht="14.25">
      <c r="A15" s="32">
        <v>14</v>
      </c>
      <c r="B15" s="33">
        <v>26</v>
      </c>
      <c r="C15" s="32">
        <v>89482</v>
      </c>
      <c r="D15" s="32">
        <v>378429.89151450701</v>
      </c>
      <c r="E15" s="32">
        <v>328732.38116087997</v>
      </c>
      <c r="F15" s="32">
        <v>49697.5103536268</v>
      </c>
      <c r="G15" s="32">
        <v>328732.38116087997</v>
      </c>
      <c r="H15" s="32">
        <v>0.13132554131686899</v>
      </c>
    </row>
    <row r="16" spans="1:8" ht="14.25">
      <c r="A16" s="32">
        <v>15</v>
      </c>
      <c r="B16" s="33">
        <v>27</v>
      </c>
      <c r="C16" s="32">
        <v>133961.29</v>
      </c>
      <c r="D16" s="32">
        <v>958078.4351</v>
      </c>
      <c r="E16" s="32">
        <v>822364.77249999996</v>
      </c>
      <c r="F16" s="32">
        <v>135713.66260000001</v>
      </c>
      <c r="G16" s="32">
        <v>822364.77249999996</v>
      </c>
      <c r="H16" s="32">
        <v>0.141651933315705</v>
      </c>
    </row>
    <row r="17" spans="1:8" ht="14.25">
      <c r="A17" s="32">
        <v>16</v>
      </c>
      <c r="B17" s="33">
        <v>29</v>
      </c>
      <c r="C17" s="32">
        <v>200791</v>
      </c>
      <c r="D17" s="32">
        <v>2367074.3766931598</v>
      </c>
      <c r="E17" s="32">
        <v>2243447.5892307698</v>
      </c>
      <c r="F17" s="32">
        <v>123626.787462393</v>
      </c>
      <c r="G17" s="32">
        <v>2243447.5892307698</v>
      </c>
      <c r="H17" s="32">
        <v>5.2227673401248002E-2</v>
      </c>
    </row>
    <row r="18" spans="1:8" ht="14.25">
      <c r="A18" s="32">
        <v>17</v>
      </c>
      <c r="B18" s="33">
        <v>31</v>
      </c>
      <c r="C18" s="32">
        <v>35809.006999999998</v>
      </c>
      <c r="D18" s="32">
        <v>285304.55835997302</v>
      </c>
      <c r="E18" s="32">
        <v>235939.66495625299</v>
      </c>
      <c r="F18" s="32">
        <v>49364.893403720103</v>
      </c>
      <c r="G18" s="32">
        <v>235939.66495625299</v>
      </c>
      <c r="H18" s="32">
        <v>0.17302525304007099</v>
      </c>
    </row>
    <row r="19" spans="1:8" ht="14.25">
      <c r="A19" s="32">
        <v>18</v>
      </c>
      <c r="B19" s="33">
        <v>32</v>
      </c>
      <c r="C19" s="32">
        <v>31526.475999999999</v>
      </c>
      <c r="D19" s="32">
        <v>461196.81032713101</v>
      </c>
      <c r="E19" s="32">
        <v>429194.54053888301</v>
      </c>
      <c r="F19" s="32">
        <v>32002.269788248101</v>
      </c>
      <c r="G19" s="32">
        <v>429194.54053888301</v>
      </c>
      <c r="H19" s="32">
        <v>6.9389616475336494E-2</v>
      </c>
    </row>
    <row r="20" spans="1:8" ht="14.25">
      <c r="A20" s="32">
        <v>19</v>
      </c>
      <c r="B20" s="33">
        <v>33</v>
      </c>
      <c r="C20" s="32">
        <v>43974.302000000003</v>
      </c>
      <c r="D20" s="32">
        <v>637896.05053567095</v>
      </c>
      <c r="E20" s="32">
        <v>515572.55764478398</v>
      </c>
      <c r="F20" s="32">
        <v>122323.49289088701</v>
      </c>
      <c r="G20" s="32">
        <v>515572.55764478398</v>
      </c>
      <c r="H20" s="32">
        <v>0.19176085631532899</v>
      </c>
    </row>
    <row r="21" spans="1:8" ht="14.25">
      <c r="A21" s="32">
        <v>20</v>
      </c>
      <c r="B21" s="33">
        <v>34</v>
      </c>
      <c r="C21" s="32">
        <v>49458.701000000001</v>
      </c>
      <c r="D21" s="32">
        <v>273962.23210475</v>
      </c>
      <c r="E21" s="32">
        <v>194357.87845192701</v>
      </c>
      <c r="F21" s="32">
        <v>79604.353652822698</v>
      </c>
      <c r="G21" s="32">
        <v>194357.87845192701</v>
      </c>
      <c r="H21" s="32">
        <v>0.29056688960829402</v>
      </c>
    </row>
    <row r="22" spans="1:8" ht="14.25">
      <c r="A22" s="32">
        <v>21</v>
      </c>
      <c r="B22" s="33">
        <v>35</v>
      </c>
      <c r="C22" s="32">
        <v>57476.173999999999</v>
      </c>
      <c r="D22" s="32">
        <v>1331311.3890601799</v>
      </c>
      <c r="E22" s="32">
        <v>1278462.0197409899</v>
      </c>
      <c r="F22" s="32">
        <v>52849.369319188598</v>
      </c>
      <c r="G22" s="32">
        <v>1278462.0197409899</v>
      </c>
      <c r="H22" s="32">
        <v>3.9697226173733099E-2</v>
      </c>
    </row>
    <row r="23" spans="1:8" ht="14.25">
      <c r="A23" s="32">
        <v>22</v>
      </c>
      <c r="B23" s="33">
        <v>36</v>
      </c>
      <c r="C23" s="32">
        <v>152036.04399999999</v>
      </c>
      <c r="D23" s="32">
        <v>574087.44353362801</v>
      </c>
      <c r="E23" s="32">
        <v>481561.26144145802</v>
      </c>
      <c r="F23" s="32">
        <v>92526.182092170595</v>
      </c>
      <c r="G23" s="32">
        <v>481561.26144145802</v>
      </c>
      <c r="H23" s="32">
        <v>0.161170886307237</v>
      </c>
    </row>
    <row r="24" spans="1:8" ht="14.25">
      <c r="A24" s="32">
        <v>23</v>
      </c>
      <c r="B24" s="33">
        <v>37</v>
      </c>
      <c r="C24" s="32">
        <v>94672.172000000006</v>
      </c>
      <c r="D24" s="32">
        <v>798253.88649026502</v>
      </c>
      <c r="E24" s="32">
        <v>658103.994869021</v>
      </c>
      <c r="F24" s="32">
        <v>140149.89162124399</v>
      </c>
      <c r="G24" s="32">
        <v>658103.994869021</v>
      </c>
      <c r="H24" s="32">
        <v>0.17557057221161901</v>
      </c>
    </row>
    <row r="25" spans="1:8" ht="14.25">
      <c r="A25" s="32">
        <v>24</v>
      </c>
      <c r="B25" s="33">
        <v>38</v>
      </c>
      <c r="C25" s="32">
        <v>240259.386</v>
      </c>
      <c r="D25" s="32">
        <v>1061101.3972026501</v>
      </c>
      <c r="E25" s="32">
        <v>1028377.49141239</v>
      </c>
      <c r="F25" s="32">
        <v>32723.9057902655</v>
      </c>
      <c r="G25" s="32">
        <v>1028377.49141239</v>
      </c>
      <c r="H25" s="32">
        <v>3.0839565263540699E-2</v>
      </c>
    </row>
    <row r="26" spans="1:8" ht="14.25">
      <c r="A26" s="32">
        <v>25</v>
      </c>
      <c r="B26" s="33">
        <v>39</v>
      </c>
      <c r="C26" s="32">
        <v>129016.867</v>
      </c>
      <c r="D26" s="32">
        <v>143985.287869594</v>
      </c>
      <c r="E26" s="32">
        <v>108925.35576157</v>
      </c>
      <c r="F26" s="32">
        <v>35059.932108023997</v>
      </c>
      <c r="G26" s="32">
        <v>108925.35576157</v>
      </c>
      <c r="H26" s="32">
        <v>0.243496628209526</v>
      </c>
    </row>
    <row r="27" spans="1:8" ht="14.25">
      <c r="A27" s="32">
        <v>26</v>
      </c>
      <c r="B27" s="33">
        <v>40</v>
      </c>
      <c r="C27" s="32">
        <v>0.254</v>
      </c>
      <c r="D27" s="32">
        <v>5.6637000000000004</v>
      </c>
      <c r="E27" s="32">
        <v>5.6195000000000004</v>
      </c>
      <c r="F27" s="32">
        <v>4.4200000000000003E-2</v>
      </c>
      <c r="G27" s="32">
        <v>5.6195000000000004</v>
      </c>
      <c r="H27" s="32">
        <v>7.8040856683793298E-3</v>
      </c>
    </row>
    <row r="28" spans="1:8" ht="14.25">
      <c r="A28" s="32">
        <v>27</v>
      </c>
      <c r="B28" s="33">
        <v>42</v>
      </c>
      <c r="C28" s="32">
        <v>24859.204000000002</v>
      </c>
      <c r="D28" s="32">
        <v>341258.63290000003</v>
      </c>
      <c r="E28" s="32">
        <v>308022.00020000001</v>
      </c>
      <c r="F28" s="32">
        <v>33236.632700000002</v>
      </c>
      <c r="G28" s="32">
        <v>308022.00020000001</v>
      </c>
      <c r="H28" s="32">
        <v>9.7394261992895706E-2</v>
      </c>
    </row>
    <row r="29" spans="1:8" ht="14.25">
      <c r="A29" s="32">
        <v>28</v>
      </c>
      <c r="B29" s="33">
        <v>75</v>
      </c>
      <c r="C29" s="32">
        <v>2224</v>
      </c>
      <c r="D29" s="32">
        <v>238313.282051282</v>
      </c>
      <c r="E29" s="32">
        <v>226605.975811966</v>
      </c>
      <c r="F29" s="32">
        <v>11707.3062393162</v>
      </c>
      <c r="G29" s="32">
        <v>226605.975811966</v>
      </c>
      <c r="H29" s="32">
        <v>4.9125697647003003E-2</v>
      </c>
    </row>
    <row r="30" spans="1:8" ht="14.25">
      <c r="A30" s="32">
        <v>29</v>
      </c>
      <c r="B30" s="33">
        <v>76</v>
      </c>
      <c r="C30" s="32">
        <v>3258</v>
      </c>
      <c r="D30" s="32">
        <v>647414.13625042699</v>
      </c>
      <c r="E30" s="32">
        <v>603164.38581452996</v>
      </c>
      <c r="F30" s="32">
        <v>44249.750435897397</v>
      </c>
      <c r="G30" s="32">
        <v>603164.38581452996</v>
      </c>
      <c r="H30" s="32">
        <v>6.8348446470716404E-2</v>
      </c>
    </row>
    <row r="31" spans="1:8" ht="14.25">
      <c r="A31" s="32">
        <v>30</v>
      </c>
      <c r="B31" s="33">
        <v>99</v>
      </c>
      <c r="C31" s="32">
        <v>47</v>
      </c>
      <c r="D31" s="32">
        <v>30582.8772407533</v>
      </c>
      <c r="E31" s="32">
        <v>25508.511875047301</v>
      </c>
      <c r="F31" s="32">
        <v>5074.3653657060704</v>
      </c>
      <c r="G31" s="32">
        <v>25508.511875047301</v>
      </c>
      <c r="H31" s="32">
        <v>0.165921777920365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2013-12-21T14:13:32Z</dcterms:modified>
</cp:coreProperties>
</file>