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<sst xmlns="http://schemas.openxmlformats.org/spreadsheetml/2006/main" count="114" uniqueCount="71">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</sst>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5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0" Type="http://schemas.openxmlformats.org/officeDocument/2006/relationships/image" Target="cid:4fda174d13" TargetMode="External"/><Relationship Id="rId255" Type="http://schemas.openxmlformats.org/officeDocument/2006/relationships/hyperlink" Target="cid:688eac6f2" TargetMode="External"/><Relationship Id="rId271" Type="http://schemas.openxmlformats.org/officeDocument/2006/relationships/hyperlink" Target="cid:bb0725832" TargetMode="External"/><Relationship Id="rId276" Type="http://schemas.openxmlformats.org/officeDocument/2006/relationships/image" Target="cid:bb0a5c6213" TargetMode="External"/><Relationship Id="rId292" Type="http://schemas.openxmlformats.org/officeDocument/2006/relationships/image" Target="cid:df11ed3b13" TargetMode="External"/><Relationship Id="rId297" Type="http://schemas.openxmlformats.org/officeDocument/2006/relationships/hyperlink" Target="cid:f8f29c962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15" Type="http://schemas.openxmlformats.org/officeDocument/2006/relationships/hyperlink" Target="cid:9917342c2" TargetMode="External"/><Relationship Id="rId131" Type="http://schemas.openxmlformats.org/officeDocument/2006/relationships/hyperlink" Target="cid:c246514a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4" sqref="I4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37" t="s">
        <v>4</v>
      </c>
      <c r="D2" s="37"/>
      <c r="E2" s="13"/>
      <c r="F2" s="24"/>
      <c r="G2" s="14"/>
      <c r="H2" s="24"/>
      <c r="I2" s="20"/>
      <c r="J2" s="21"/>
      <c r="K2" s="22"/>
      <c r="L2" s="22"/>
    </row>
    <row r="3" spans="1:12">
      <c r="A3" s="38" t="s">
        <v>5</v>
      </c>
      <c r="B3" s="38"/>
      <c r="C3" s="38"/>
      <c r="D3" s="38"/>
      <c r="E3" s="15">
        <f>RA!D7</f>
        <v>23908416.249499999</v>
      </c>
      <c r="F3" s="25">
        <f>RA!I7</f>
        <v>1943945.5671000001</v>
      </c>
      <c r="G3" s="16">
        <f>E3-F3</f>
        <v>21964470.682399999</v>
      </c>
      <c r="H3" s="27">
        <f>RA!J7</f>
        <v>8.1308002454602306</v>
      </c>
      <c r="I3" s="20">
        <f>SUM(I4:I39)</f>
        <v>23908421.158237834</v>
      </c>
      <c r="J3" s="21">
        <f>SUM(J4:J39)</f>
        <v>21964470.486965109</v>
      </c>
      <c r="K3" s="22">
        <f>E3-I3</f>
        <v>-4.9087378345429897</v>
      </c>
      <c r="L3" s="22">
        <f>G3-J3</f>
        <v>0.19543489068746567</v>
      </c>
    </row>
    <row r="4" spans="1:12">
      <c r="A4" s="39">
        <f>RA!A8</f>
        <v>41630</v>
      </c>
      <c r="B4" s="12">
        <v>12</v>
      </c>
      <c r="C4" s="36" t="s">
        <v>6</v>
      </c>
      <c r="D4" s="36"/>
      <c r="E4" s="15">
        <f>VLOOKUP(C4,RA!B8:D39,3,0)</f>
        <v>1152181.2338</v>
      </c>
      <c r="F4" s="25">
        <f>VLOOKUP(C4,RA!B8:I43,8,0)</f>
        <v>-3866.3665999999998</v>
      </c>
      <c r="G4" s="16">
        <f t="shared" ref="G4:G39" si="0">E4-F4</f>
        <v>1156047.6004000001</v>
      </c>
      <c r="H4" s="27">
        <f>RA!J8</f>
        <v>-0.335569308592917</v>
      </c>
      <c r="I4" s="20">
        <f>VLOOKUP(B4,RMS!B:D,3,FALSE)</f>
        <v>1152181.9609709401</v>
      </c>
      <c r="J4" s="21">
        <f>VLOOKUP(B4,RMS!B:E,4,FALSE)</f>
        <v>1156047.60105983</v>
      </c>
      <c r="K4" s="22">
        <f t="shared" ref="K4:K39" si="1">E4-I4</f>
        <v>-0.7271709400229156</v>
      </c>
      <c r="L4" s="22">
        <f t="shared" ref="L4:L39" si="2">G4-J4</f>
        <v>-6.5982993692159653E-4</v>
      </c>
    </row>
    <row r="5" spans="1:12">
      <c r="A5" s="39"/>
      <c r="B5" s="12">
        <v>13</v>
      </c>
      <c r="C5" s="36" t="s">
        <v>7</v>
      </c>
      <c r="D5" s="36"/>
      <c r="E5" s="15">
        <f>VLOOKUP(C5,RA!B8:D40,3,0)</f>
        <v>140605.0214</v>
      </c>
      <c r="F5" s="25">
        <f>VLOOKUP(C5,RA!B9:I44,8,0)</f>
        <v>29670.179899999999</v>
      </c>
      <c r="G5" s="16">
        <f t="shared" si="0"/>
        <v>110934.84149999999</v>
      </c>
      <c r="H5" s="27">
        <f>RA!J9</f>
        <v>21.101792528157901</v>
      </c>
      <c r="I5" s="20">
        <f>VLOOKUP(B5,RMS!B:D,3,FALSE)</f>
        <v>140605.10932308401</v>
      </c>
      <c r="J5" s="21">
        <f>VLOOKUP(B5,RMS!B:E,4,FALSE)</f>
        <v>110934.844433901</v>
      </c>
      <c r="K5" s="22">
        <f t="shared" si="1"/>
        <v>-8.7923084007343277E-2</v>
      </c>
      <c r="L5" s="22">
        <f t="shared" si="2"/>
        <v>-2.9339010070543736E-3</v>
      </c>
    </row>
    <row r="6" spans="1:12">
      <c r="A6" s="39"/>
      <c r="B6" s="12">
        <v>14</v>
      </c>
      <c r="C6" s="36" t="s">
        <v>8</v>
      </c>
      <c r="D6" s="36"/>
      <c r="E6" s="15">
        <f>VLOOKUP(C6,RA!B10:D41,3,0)</f>
        <v>205218.992</v>
      </c>
      <c r="F6" s="25">
        <f>VLOOKUP(C6,RA!B10:I45,8,0)</f>
        <v>50341.5789</v>
      </c>
      <c r="G6" s="16">
        <f t="shared" si="0"/>
        <v>154877.41310000001</v>
      </c>
      <c r="H6" s="27">
        <f>RA!J10</f>
        <v>24.530662785830302</v>
      </c>
      <c r="I6" s="20">
        <f>VLOOKUP(B6,RMS!B:D,3,FALSE)</f>
        <v>205221.537978632</v>
      </c>
      <c r="J6" s="21">
        <f>VLOOKUP(B6,RMS!B:E,4,FALSE)</f>
        <v>154877.413275214</v>
      </c>
      <c r="K6" s="22">
        <f t="shared" si="1"/>
        <v>-2.545978631998878</v>
      </c>
      <c r="L6" s="22">
        <f t="shared" si="2"/>
        <v>-1.7521399422548711E-4</v>
      </c>
    </row>
    <row r="7" spans="1:12">
      <c r="A7" s="39"/>
      <c r="B7" s="12">
        <v>15</v>
      </c>
      <c r="C7" s="36" t="s">
        <v>9</v>
      </c>
      <c r="D7" s="36"/>
      <c r="E7" s="15">
        <f>VLOOKUP(C7,RA!B10:D42,3,0)</f>
        <v>140955.32610000001</v>
      </c>
      <c r="F7" s="25">
        <f>VLOOKUP(C7,RA!B11:I46,8,0)</f>
        <v>23738.774099999999</v>
      </c>
      <c r="G7" s="16">
        <f t="shared" si="0"/>
        <v>117216.55200000001</v>
      </c>
      <c r="H7" s="27">
        <f>RA!J11</f>
        <v>16.841345947551201</v>
      </c>
      <c r="I7" s="20">
        <f>VLOOKUP(B7,RMS!B:D,3,FALSE)</f>
        <v>140955.34131196601</v>
      </c>
      <c r="J7" s="21">
        <f>VLOOKUP(B7,RMS!B:E,4,FALSE)</f>
        <v>117216.550981197</v>
      </c>
      <c r="K7" s="22">
        <f t="shared" si="1"/>
        <v>-1.5211966005153954E-2</v>
      </c>
      <c r="L7" s="22">
        <f t="shared" si="2"/>
        <v>1.018803013721481E-3</v>
      </c>
    </row>
    <row r="8" spans="1:12">
      <c r="A8" s="39"/>
      <c r="B8" s="12">
        <v>16</v>
      </c>
      <c r="C8" s="36" t="s">
        <v>10</v>
      </c>
      <c r="D8" s="36"/>
      <c r="E8" s="15">
        <f>VLOOKUP(C8,RA!B12:D43,3,0)</f>
        <v>477275.75</v>
      </c>
      <c r="F8" s="25">
        <f>VLOOKUP(C8,RA!B12:I47,8,0)</f>
        <v>4511.7114000000001</v>
      </c>
      <c r="G8" s="16">
        <f t="shared" si="0"/>
        <v>472764.03859999997</v>
      </c>
      <c r="H8" s="27">
        <f>RA!J12</f>
        <v>0.94530497306850403</v>
      </c>
      <c r="I8" s="20">
        <f>VLOOKUP(B8,RMS!B:D,3,FALSE)</f>
        <v>477275.72360085498</v>
      </c>
      <c r="J8" s="21">
        <f>VLOOKUP(B8,RMS!B:E,4,FALSE)</f>
        <v>472764.04119316197</v>
      </c>
      <c r="K8" s="22">
        <f t="shared" si="1"/>
        <v>2.6399145019240677E-2</v>
      </c>
      <c r="L8" s="22">
        <f t="shared" si="2"/>
        <v>-2.5931620039045811E-3</v>
      </c>
    </row>
    <row r="9" spans="1:12">
      <c r="A9" s="39"/>
      <c r="B9" s="12">
        <v>17</v>
      </c>
      <c r="C9" s="36" t="s">
        <v>11</v>
      </c>
      <c r="D9" s="36"/>
      <c r="E9" s="15">
        <f>VLOOKUP(C9,RA!B12:D44,3,0)</f>
        <v>959403.07460000005</v>
      </c>
      <c r="F9" s="25">
        <f>VLOOKUP(C9,RA!B13:I48,8,0)</f>
        <v>56599.735099999998</v>
      </c>
      <c r="G9" s="16">
        <f t="shared" si="0"/>
        <v>902803.3395</v>
      </c>
      <c r="H9" s="27">
        <f>RA!J13</f>
        <v>5.89947401654908</v>
      </c>
      <c r="I9" s="20">
        <f>VLOOKUP(B9,RMS!B:D,3,FALSE)</f>
        <v>959403.41095555597</v>
      </c>
      <c r="J9" s="21">
        <f>VLOOKUP(B9,RMS!B:E,4,FALSE)</f>
        <v>902803.34117521404</v>
      </c>
      <c r="K9" s="22">
        <f t="shared" si="1"/>
        <v>-0.33635555591899902</v>
      </c>
      <c r="L9" s="22">
        <f t="shared" si="2"/>
        <v>-1.6752140363678336E-3</v>
      </c>
    </row>
    <row r="10" spans="1:12">
      <c r="A10" s="39"/>
      <c r="B10" s="12">
        <v>18</v>
      </c>
      <c r="C10" s="36" t="s">
        <v>12</v>
      </c>
      <c r="D10" s="36"/>
      <c r="E10" s="15">
        <f>VLOOKUP(C10,RA!B14:D45,3,0)</f>
        <v>333826.44329999998</v>
      </c>
      <c r="F10" s="25">
        <f>VLOOKUP(C10,RA!B14:I49,8,0)</f>
        <v>62983.122199999998</v>
      </c>
      <c r="G10" s="16">
        <f t="shared" si="0"/>
        <v>270843.3211</v>
      </c>
      <c r="H10" s="27">
        <f>RA!J14</f>
        <v>18.867026104160001</v>
      </c>
      <c r="I10" s="20">
        <f>VLOOKUP(B10,RMS!B:D,3,FALSE)</f>
        <v>333826.44723931601</v>
      </c>
      <c r="J10" s="21">
        <f>VLOOKUP(B10,RMS!B:E,4,FALSE)</f>
        <v>270843.31917264999</v>
      </c>
      <c r="K10" s="22">
        <f t="shared" si="1"/>
        <v>-3.9393160259351134E-3</v>
      </c>
      <c r="L10" s="22">
        <f t="shared" si="2"/>
        <v>1.9273500074632466E-3</v>
      </c>
    </row>
    <row r="11" spans="1:12">
      <c r="A11" s="39"/>
      <c r="B11" s="12">
        <v>19</v>
      </c>
      <c r="C11" s="36" t="s">
        <v>13</v>
      </c>
      <c r="D11" s="36"/>
      <c r="E11" s="15">
        <f>VLOOKUP(C11,RA!B14:D46,3,0)</f>
        <v>319745.91609999997</v>
      </c>
      <c r="F11" s="25">
        <f>VLOOKUP(C11,RA!B15:I50,8,0)</f>
        <v>22997.1011</v>
      </c>
      <c r="G11" s="16">
        <f t="shared" si="0"/>
        <v>296748.81499999994</v>
      </c>
      <c r="H11" s="27">
        <f>RA!J15</f>
        <v>7.1923048714741702</v>
      </c>
      <c r="I11" s="20">
        <f>VLOOKUP(B11,RMS!B:D,3,FALSE)</f>
        <v>319746.12046923098</v>
      </c>
      <c r="J11" s="21">
        <f>VLOOKUP(B11,RMS!B:E,4,FALSE)</f>
        <v>296748.80731453001</v>
      </c>
      <c r="K11" s="22">
        <f t="shared" si="1"/>
        <v>-0.20436923101078719</v>
      </c>
      <c r="L11" s="22">
        <f t="shared" si="2"/>
        <v>7.6854699291288853E-3</v>
      </c>
    </row>
    <row r="12" spans="1:12">
      <c r="A12" s="39"/>
      <c r="B12" s="12">
        <v>21</v>
      </c>
      <c r="C12" s="36" t="s">
        <v>14</v>
      </c>
      <c r="D12" s="36"/>
      <c r="E12" s="15">
        <f>VLOOKUP(C12,RA!B16:D47,3,0)</f>
        <v>708465.47039999999</v>
      </c>
      <c r="F12" s="25">
        <f>VLOOKUP(C12,RA!B16:I51,8,0)</f>
        <v>62138.120199999998</v>
      </c>
      <c r="G12" s="16">
        <f t="shared" si="0"/>
        <v>646327.35019999999</v>
      </c>
      <c r="H12" s="27">
        <f>RA!J16</f>
        <v>8.7708043364367203</v>
      </c>
      <c r="I12" s="20">
        <f>VLOOKUP(B12,RMS!B:D,3,FALSE)</f>
        <v>708465.23899999994</v>
      </c>
      <c r="J12" s="21">
        <f>VLOOKUP(B12,RMS!B:E,4,FALSE)</f>
        <v>646327.35019999999</v>
      </c>
      <c r="K12" s="22">
        <f t="shared" si="1"/>
        <v>0.23140000004786998</v>
      </c>
      <c r="L12" s="22">
        <f t="shared" si="2"/>
        <v>0</v>
      </c>
    </row>
    <row r="13" spans="1:12">
      <c r="A13" s="39"/>
      <c r="B13" s="12">
        <v>22</v>
      </c>
      <c r="C13" s="36" t="s">
        <v>15</v>
      </c>
      <c r="D13" s="36"/>
      <c r="E13" s="15">
        <f>VLOOKUP(C13,RA!B16:D48,3,0)</f>
        <v>530589.31420000002</v>
      </c>
      <c r="F13" s="25">
        <f>VLOOKUP(C13,RA!B17:I52,8,0)</f>
        <v>18316.446100000001</v>
      </c>
      <c r="G13" s="16">
        <f t="shared" si="0"/>
        <v>512272.86810000002</v>
      </c>
      <c r="H13" s="27">
        <f>RA!J17</f>
        <v>3.4520947953158001</v>
      </c>
      <c r="I13" s="20">
        <f>VLOOKUP(B13,RMS!B:D,3,FALSE)</f>
        <v>530589.38775641005</v>
      </c>
      <c r="J13" s="21">
        <f>VLOOKUP(B13,RMS!B:E,4,FALSE)</f>
        <v>512272.86872564099</v>
      </c>
      <c r="K13" s="22">
        <f t="shared" si="1"/>
        <v>-7.3556410032324493E-2</v>
      </c>
      <c r="L13" s="22">
        <f t="shared" si="2"/>
        <v>-6.2564096879214048E-4</v>
      </c>
    </row>
    <row r="14" spans="1:12">
      <c r="A14" s="39"/>
      <c r="B14" s="12">
        <v>23</v>
      </c>
      <c r="C14" s="36" t="s">
        <v>16</v>
      </c>
      <c r="D14" s="36"/>
      <c r="E14" s="15">
        <f>VLOOKUP(C14,RA!B18:D49,3,0)</f>
        <v>2460442.8235999998</v>
      </c>
      <c r="F14" s="25">
        <f>VLOOKUP(C14,RA!B18:I53,8,0)</f>
        <v>358388.69010000001</v>
      </c>
      <c r="G14" s="16">
        <f t="shared" si="0"/>
        <v>2102054.1334999995</v>
      </c>
      <c r="H14" s="27">
        <f>RA!J18</f>
        <v>14.566023914980599</v>
      </c>
      <c r="I14" s="20">
        <f>VLOOKUP(B14,RMS!B:D,3,FALSE)</f>
        <v>2460443.0544324801</v>
      </c>
      <c r="J14" s="21">
        <f>VLOOKUP(B14,RMS!B:E,4,FALSE)</f>
        <v>2102054.1371401702</v>
      </c>
      <c r="K14" s="22">
        <f t="shared" si="1"/>
        <v>-0.23083248035982251</v>
      </c>
      <c r="L14" s="22">
        <f t="shared" si="2"/>
        <v>-3.6401706747710705E-3</v>
      </c>
    </row>
    <row r="15" spans="1:12">
      <c r="A15" s="39"/>
      <c r="B15" s="12">
        <v>24</v>
      </c>
      <c r="C15" s="36" t="s">
        <v>17</v>
      </c>
      <c r="D15" s="36"/>
      <c r="E15" s="15">
        <f>VLOOKUP(C15,RA!B18:D50,3,0)</f>
        <v>918789.10950000002</v>
      </c>
      <c r="F15" s="25">
        <f>VLOOKUP(C15,RA!B19:I54,8,0)</f>
        <v>70761.286600000007</v>
      </c>
      <c r="G15" s="16">
        <f t="shared" si="0"/>
        <v>848027.82290000003</v>
      </c>
      <c r="H15" s="27">
        <f>RA!J19</f>
        <v>7.7015809034249401</v>
      </c>
      <c r="I15" s="20">
        <f>VLOOKUP(B15,RMS!B:D,3,FALSE)</f>
        <v>918789.14141367504</v>
      </c>
      <c r="J15" s="21">
        <f>VLOOKUP(B15,RMS!B:E,4,FALSE)</f>
        <v>848027.82200854702</v>
      </c>
      <c r="K15" s="22">
        <f t="shared" si="1"/>
        <v>-3.1913675018586218E-2</v>
      </c>
      <c r="L15" s="22">
        <f t="shared" si="2"/>
        <v>8.9145300444215536E-4</v>
      </c>
    </row>
    <row r="16" spans="1:12">
      <c r="A16" s="39"/>
      <c r="B16" s="12">
        <v>25</v>
      </c>
      <c r="C16" s="36" t="s">
        <v>18</v>
      </c>
      <c r="D16" s="36"/>
      <c r="E16" s="15">
        <f>VLOOKUP(C16,RA!B20:D51,3,0)</f>
        <v>1219949.0321</v>
      </c>
      <c r="F16" s="25">
        <f>VLOOKUP(C16,RA!B20:I55,8,0)</f>
        <v>82140.688500000004</v>
      </c>
      <c r="G16" s="16">
        <f t="shared" si="0"/>
        <v>1137808.3436</v>
      </c>
      <c r="H16" s="27">
        <f>RA!J20</f>
        <v>6.7331246091981702</v>
      </c>
      <c r="I16" s="20">
        <f>VLOOKUP(B16,RMS!B:D,3,FALSE)</f>
        <v>1219949.0526999999</v>
      </c>
      <c r="J16" s="21">
        <f>VLOOKUP(B16,RMS!B:E,4,FALSE)</f>
        <v>1137808.3436</v>
      </c>
      <c r="K16" s="22">
        <f t="shared" si="1"/>
        <v>-2.05999999307096E-2</v>
      </c>
      <c r="L16" s="22">
        <f t="shared" si="2"/>
        <v>0</v>
      </c>
    </row>
    <row r="17" spans="1:12">
      <c r="A17" s="39"/>
      <c r="B17" s="12">
        <v>26</v>
      </c>
      <c r="C17" s="36" t="s">
        <v>19</v>
      </c>
      <c r="D17" s="36"/>
      <c r="E17" s="15">
        <f>VLOOKUP(C17,RA!B20:D52,3,0)</f>
        <v>507828.95179999998</v>
      </c>
      <c r="F17" s="25">
        <f>VLOOKUP(C17,RA!B21:I56,8,0)</f>
        <v>39562.564200000001</v>
      </c>
      <c r="G17" s="16">
        <f t="shared" si="0"/>
        <v>468266.38759999996</v>
      </c>
      <c r="H17" s="27">
        <f>RA!J21</f>
        <v>7.7905294804028902</v>
      </c>
      <c r="I17" s="20">
        <f>VLOOKUP(B17,RMS!B:D,3,FALSE)</f>
        <v>507828.49355700001</v>
      </c>
      <c r="J17" s="21">
        <f>VLOOKUP(B17,RMS!B:E,4,FALSE)</f>
        <v>468266.38754274999</v>
      </c>
      <c r="K17" s="22">
        <f t="shared" si="1"/>
        <v>0.45824299997184426</v>
      </c>
      <c r="L17" s="22">
        <f t="shared" si="2"/>
        <v>5.7249970268458128E-5</v>
      </c>
    </row>
    <row r="18" spans="1:12">
      <c r="A18" s="39"/>
      <c r="B18" s="12">
        <v>27</v>
      </c>
      <c r="C18" s="36" t="s">
        <v>20</v>
      </c>
      <c r="D18" s="36"/>
      <c r="E18" s="15">
        <f>VLOOKUP(C18,RA!B22:D53,3,0)</f>
        <v>1396492.2224999999</v>
      </c>
      <c r="F18" s="25">
        <f>VLOOKUP(C18,RA!B22:I57,8,0)</f>
        <v>198497.3443</v>
      </c>
      <c r="G18" s="16">
        <f t="shared" si="0"/>
        <v>1197994.8781999999</v>
      </c>
      <c r="H18" s="27">
        <f>RA!J22</f>
        <v>14.2139956887587</v>
      </c>
      <c r="I18" s="20">
        <f>VLOOKUP(B18,RMS!B:D,3,FALSE)</f>
        <v>1396492.64674897</v>
      </c>
      <c r="J18" s="21">
        <f>VLOOKUP(B18,RMS!B:E,4,FALSE)</f>
        <v>1197994.8786849601</v>
      </c>
      <c r="K18" s="22">
        <f t="shared" si="1"/>
        <v>-0.42424897011369467</v>
      </c>
      <c r="L18" s="22">
        <f t="shared" si="2"/>
        <v>-4.849601536989212E-4</v>
      </c>
    </row>
    <row r="19" spans="1:12">
      <c r="A19" s="39"/>
      <c r="B19" s="12">
        <v>29</v>
      </c>
      <c r="C19" s="36" t="s">
        <v>21</v>
      </c>
      <c r="D19" s="36"/>
      <c r="E19" s="15">
        <f>VLOOKUP(C19,RA!B22:D54,3,0)</f>
        <v>3764934.4186</v>
      </c>
      <c r="F19" s="25">
        <f>VLOOKUP(C19,RA!B23:I58,8,0)</f>
        <v>-50823.565999999999</v>
      </c>
      <c r="G19" s="16">
        <f t="shared" si="0"/>
        <v>3815757.9846000001</v>
      </c>
      <c r="H19" s="27">
        <f>RA!J23</f>
        <v>-1.34991902512073</v>
      </c>
      <c r="I19" s="20">
        <f>VLOOKUP(B19,RMS!B:D,3,FALSE)</f>
        <v>3764935.5931265</v>
      </c>
      <c r="J19" s="21">
        <f>VLOOKUP(B19,RMS!B:E,4,FALSE)</f>
        <v>3815758.02622564</v>
      </c>
      <c r="K19" s="22">
        <f t="shared" si="1"/>
        <v>-1.1745265000499785</v>
      </c>
      <c r="L19" s="22">
        <f t="shared" si="2"/>
        <v>-4.1625639889389277E-2</v>
      </c>
    </row>
    <row r="20" spans="1:12">
      <c r="A20" s="39"/>
      <c r="B20" s="12">
        <v>31</v>
      </c>
      <c r="C20" s="36" t="s">
        <v>22</v>
      </c>
      <c r="D20" s="36"/>
      <c r="E20" s="15">
        <f>VLOOKUP(C20,RA!B24:D55,3,0)</f>
        <v>357685.88089999999</v>
      </c>
      <c r="F20" s="25">
        <f>VLOOKUP(C20,RA!B24:I59,8,0)</f>
        <v>63994.428999999996</v>
      </c>
      <c r="G20" s="16">
        <f t="shared" si="0"/>
        <v>293691.45189999999</v>
      </c>
      <c r="H20" s="27">
        <f>RA!J24</f>
        <v>17.891237092998701</v>
      </c>
      <c r="I20" s="20">
        <f>VLOOKUP(B20,RMS!B:D,3,FALSE)</f>
        <v>357685.87317990302</v>
      </c>
      <c r="J20" s="21">
        <f>VLOOKUP(B20,RMS!B:E,4,FALSE)</f>
        <v>293691.43992337998</v>
      </c>
      <c r="K20" s="22">
        <f t="shared" si="1"/>
        <v>7.7200969681143761E-3</v>
      </c>
      <c r="L20" s="22">
        <f t="shared" si="2"/>
        <v>1.1976620007771999E-2</v>
      </c>
    </row>
    <row r="21" spans="1:12">
      <c r="A21" s="39"/>
      <c r="B21" s="12">
        <v>32</v>
      </c>
      <c r="C21" s="36" t="s">
        <v>23</v>
      </c>
      <c r="D21" s="36"/>
      <c r="E21" s="15">
        <f>VLOOKUP(C21,RA!B24:D56,3,0)</f>
        <v>651757.05689999997</v>
      </c>
      <c r="F21" s="25">
        <f>VLOOKUP(C21,RA!B25:I60,8,0)</f>
        <v>39605.282500000001</v>
      </c>
      <c r="G21" s="16">
        <f t="shared" si="0"/>
        <v>612151.77439999999</v>
      </c>
      <c r="H21" s="27">
        <f>RA!J25</f>
        <v>6.0766940811316301</v>
      </c>
      <c r="I21" s="20">
        <f>VLOOKUP(B21,RMS!B:D,3,FALSE)</f>
        <v>651757.05861156504</v>
      </c>
      <c r="J21" s="21">
        <f>VLOOKUP(B21,RMS!B:E,4,FALSE)</f>
        <v>612151.78388113098</v>
      </c>
      <c r="K21" s="22">
        <f t="shared" si="1"/>
        <v>-1.7115650698542595E-3</v>
      </c>
      <c r="L21" s="22">
        <f t="shared" si="2"/>
        <v>-9.4811309827491641E-3</v>
      </c>
    </row>
    <row r="22" spans="1:12">
      <c r="A22" s="39"/>
      <c r="B22" s="12">
        <v>33</v>
      </c>
      <c r="C22" s="36" t="s">
        <v>24</v>
      </c>
      <c r="D22" s="36"/>
      <c r="E22" s="15">
        <f>VLOOKUP(C22,RA!B26:D57,3,0)</f>
        <v>719202.46840000001</v>
      </c>
      <c r="F22" s="25">
        <f>VLOOKUP(C22,RA!B26:I61,8,0)</f>
        <v>144483.68479999999</v>
      </c>
      <c r="G22" s="16">
        <f t="shared" si="0"/>
        <v>574718.78359999997</v>
      </c>
      <c r="H22" s="27">
        <f>RA!J26</f>
        <v>20.089431161357201</v>
      </c>
      <c r="I22" s="20">
        <f>VLOOKUP(B22,RMS!B:D,3,FALSE)</f>
        <v>719202.49011504406</v>
      </c>
      <c r="J22" s="21">
        <f>VLOOKUP(B22,RMS!B:E,4,FALSE)</f>
        <v>574718.76717884303</v>
      </c>
      <c r="K22" s="22">
        <f t="shared" si="1"/>
        <v>-2.1715044043958187E-2</v>
      </c>
      <c r="L22" s="22">
        <f t="shared" si="2"/>
        <v>1.642115693539381E-2</v>
      </c>
    </row>
    <row r="23" spans="1:12">
      <c r="A23" s="39"/>
      <c r="B23" s="12">
        <v>34</v>
      </c>
      <c r="C23" s="36" t="s">
        <v>25</v>
      </c>
      <c r="D23" s="36"/>
      <c r="E23" s="15">
        <f>VLOOKUP(C23,RA!B26:D58,3,0)</f>
        <v>338793.49770000001</v>
      </c>
      <c r="F23" s="25">
        <f>VLOOKUP(C23,RA!B27:I62,8,0)</f>
        <v>98761.429900000003</v>
      </c>
      <c r="G23" s="16">
        <f t="shared" si="0"/>
        <v>240032.06780000002</v>
      </c>
      <c r="H23" s="27">
        <f>RA!J27</f>
        <v>29.150922485369801</v>
      </c>
      <c r="I23" s="20">
        <f>VLOOKUP(B23,RMS!B:D,3,FALSE)</f>
        <v>338793.52967603802</v>
      </c>
      <c r="J23" s="21">
        <f>VLOOKUP(B23,RMS!B:E,4,FALSE)</f>
        <v>240032.06670749499</v>
      </c>
      <c r="K23" s="22">
        <f t="shared" si="1"/>
        <v>-3.1976038007996976E-2</v>
      </c>
      <c r="L23" s="22">
        <f t="shared" si="2"/>
        <v>1.0925050301011652E-3</v>
      </c>
    </row>
    <row r="24" spans="1:12">
      <c r="A24" s="39"/>
      <c r="B24" s="12">
        <v>35</v>
      </c>
      <c r="C24" s="36" t="s">
        <v>26</v>
      </c>
      <c r="D24" s="36"/>
      <c r="E24" s="15">
        <f>VLOOKUP(C24,RA!B28:D59,3,0)</f>
        <v>1738259.0791</v>
      </c>
      <c r="F24" s="25">
        <f>VLOOKUP(C24,RA!B28:I63,8,0)</f>
        <v>65665.365600000005</v>
      </c>
      <c r="G24" s="16">
        <f t="shared" si="0"/>
        <v>1672593.7135000001</v>
      </c>
      <c r="H24" s="27">
        <f>RA!J28</f>
        <v>3.7776512367764501</v>
      </c>
      <c r="I24" s="20">
        <f>VLOOKUP(B24,RMS!B:D,3,FALSE)</f>
        <v>1738259.0784</v>
      </c>
      <c r="J24" s="21">
        <f>VLOOKUP(B24,RMS!B:E,4,FALSE)</f>
        <v>1672593.7218297799</v>
      </c>
      <c r="K24" s="22">
        <f t="shared" si="1"/>
        <v>6.99999975040555E-4</v>
      </c>
      <c r="L24" s="22">
        <f t="shared" si="2"/>
        <v>-8.3297798410058022E-3</v>
      </c>
    </row>
    <row r="25" spans="1:12">
      <c r="A25" s="39"/>
      <c r="B25" s="12">
        <v>36</v>
      </c>
      <c r="C25" s="36" t="s">
        <v>27</v>
      </c>
      <c r="D25" s="36"/>
      <c r="E25" s="15">
        <f>VLOOKUP(C25,RA!B28:D60,3,0)</f>
        <v>621736.47439999995</v>
      </c>
      <c r="F25" s="25">
        <f>VLOOKUP(C25,RA!B29:I64,8,0)</f>
        <v>110056.795</v>
      </c>
      <c r="G25" s="16">
        <f t="shared" si="0"/>
        <v>511679.67939999996</v>
      </c>
      <c r="H25" s="27">
        <f>RA!J29</f>
        <v>17.701518172342901</v>
      </c>
      <c r="I25" s="20">
        <f>VLOOKUP(B25,RMS!B:D,3,FALSE)</f>
        <v>621736.47527168097</v>
      </c>
      <c r="J25" s="21">
        <f>VLOOKUP(B25,RMS!B:E,4,FALSE)</f>
        <v>511679.66140700399</v>
      </c>
      <c r="K25" s="22">
        <f t="shared" si="1"/>
        <v>-8.7168102618306875E-4</v>
      </c>
      <c r="L25" s="22">
        <f t="shared" si="2"/>
        <v>1.7992995970416814E-2</v>
      </c>
    </row>
    <row r="26" spans="1:12">
      <c r="A26" s="39"/>
      <c r="B26" s="12">
        <v>37</v>
      </c>
      <c r="C26" s="36" t="s">
        <v>28</v>
      </c>
      <c r="D26" s="36"/>
      <c r="E26" s="15">
        <f>VLOOKUP(C26,RA!B30:D61,3,0)</f>
        <v>1053862.8404999999</v>
      </c>
      <c r="F26" s="25">
        <f>VLOOKUP(C26,RA!B30:I65,8,0)</f>
        <v>192066.2562</v>
      </c>
      <c r="G26" s="16">
        <f t="shared" si="0"/>
        <v>861796.58429999999</v>
      </c>
      <c r="H26" s="27">
        <f>RA!J30</f>
        <v>18.224976611650401</v>
      </c>
      <c r="I26" s="20">
        <f>VLOOKUP(B26,RMS!B:D,3,FALSE)</f>
        <v>1053862.8289592899</v>
      </c>
      <c r="J26" s="21">
        <f>VLOOKUP(B26,RMS!B:E,4,FALSE)</f>
        <v>861796.58296485897</v>
      </c>
      <c r="K26" s="22">
        <f t="shared" si="1"/>
        <v>1.1540709994733334E-2</v>
      </c>
      <c r="L26" s="22">
        <f t="shared" si="2"/>
        <v>1.3351410161703825E-3</v>
      </c>
    </row>
    <row r="27" spans="1:12">
      <c r="A27" s="39"/>
      <c r="B27" s="12">
        <v>38</v>
      </c>
      <c r="C27" s="36" t="s">
        <v>29</v>
      </c>
      <c r="D27" s="36"/>
      <c r="E27" s="15">
        <f>VLOOKUP(C27,RA!B30:D62,3,0)</f>
        <v>1500890.0706</v>
      </c>
      <c r="F27" s="25">
        <f>VLOOKUP(C27,RA!B31:I66,8,0)</f>
        <v>45615.363700000002</v>
      </c>
      <c r="G27" s="16">
        <f t="shared" si="0"/>
        <v>1455274.7068999999</v>
      </c>
      <c r="H27" s="27">
        <f>RA!J31</f>
        <v>3.0392208325933301</v>
      </c>
      <c r="I27" s="20">
        <f>VLOOKUP(B27,RMS!B:D,3,FALSE)</f>
        <v>1500889.98210265</v>
      </c>
      <c r="J27" s="21">
        <f>VLOOKUP(B27,RMS!B:E,4,FALSE)</f>
        <v>1455274.5005123899</v>
      </c>
      <c r="K27" s="22">
        <f t="shared" si="1"/>
        <v>8.8497349992394447E-2</v>
      </c>
      <c r="L27" s="22">
        <f t="shared" si="2"/>
        <v>0.20638760994188488</v>
      </c>
    </row>
    <row r="28" spans="1:12">
      <c r="A28" s="39"/>
      <c r="B28" s="12">
        <v>39</v>
      </c>
      <c r="C28" s="36" t="s">
        <v>30</v>
      </c>
      <c r="D28" s="36"/>
      <c r="E28" s="15">
        <f>VLOOKUP(C28,RA!B32:D63,3,0)</f>
        <v>189957.0534</v>
      </c>
      <c r="F28" s="25">
        <f>VLOOKUP(C28,RA!B32:I67,8,0)</f>
        <v>44162.897900000004</v>
      </c>
      <c r="G28" s="16">
        <f t="shared" si="0"/>
        <v>145794.15549999999</v>
      </c>
      <c r="H28" s="27">
        <f>RA!J32</f>
        <v>23.248885529406699</v>
      </c>
      <c r="I28" s="20">
        <f>VLOOKUP(B28,RMS!B:D,3,FALSE)</f>
        <v>189956.86031868201</v>
      </c>
      <c r="J28" s="21">
        <f>VLOOKUP(B28,RMS!B:E,4,FALSE)</f>
        <v>145794.14785545599</v>
      </c>
      <c r="K28" s="22">
        <f t="shared" si="1"/>
        <v>0.1930813179933466</v>
      </c>
      <c r="L28" s="22">
        <f t="shared" si="2"/>
        <v>7.6445440063253045E-3</v>
      </c>
    </row>
    <row r="29" spans="1:12">
      <c r="A29" s="39"/>
      <c r="B29" s="12">
        <v>40</v>
      </c>
      <c r="C29" s="36" t="s">
        <v>31</v>
      </c>
      <c r="D29" s="36"/>
      <c r="E29" s="15">
        <f>VLOOKUP(C29,RA!B32:D64,3,0)</f>
        <v>30.769500000000001</v>
      </c>
      <c r="F29" s="25">
        <f>VLOOKUP(C29,RA!B33:I68,8,0)</f>
        <v>5.9911000000000003</v>
      </c>
      <c r="G29" s="16">
        <f t="shared" si="0"/>
        <v>24.778400000000001</v>
      </c>
      <c r="H29" s="27">
        <f>RA!J33</f>
        <v>19.470904629584499</v>
      </c>
      <c r="I29" s="20">
        <f>VLOOKUP(B29,RMS!B:D,3,FALSE)</f>
        <v>30.769400000000001</v>
      </c>
      <c r="J29" s="21">
        <f>VLOOKUP(B29,RMS!B:E,4,FALSE)</f>
        <v>24.778400000000001</v>
      </c>
      <c r="K29" s="22">
        <f t="shared" si="1"/>
        <v>9.9999999999766942E-5</v>
      </c>
      <c r="L29" s="22">
        <f t="shared" si="2"/>
        <v>0</v>
      </c>
    </row>
    <row r="30" spans="1:12">
      <c r="A30" s="39"/>
      <c r="B30" s="12">
        <v>41</v>
      </c>
      <c r="C30" s="36" t="s">
        <v>36</v>
      </c>
      <c r="D30" s="36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</row>
    <row r="31" spans="1:12">
      <c r="A31" s="39"/>
      <c r="B31" s="12">
        <v>42</v>
      </c>
      <c r="C31" s="36" t="s">
        <v>32</v>
      </c>
      <c r="D31" s="36"/>
      <c r="E31" s="15">
        <f>VLOOKUP(C31,RA!B34:D66,3,0)</f>
        <v>414672.19549999997</v>
      </c>
      <c r="F31" s="25">
        <f>VLOOKUP(C31,RA!B35:I70,8,0)</f>
        <v>38820.592700000001</v>
      </c>
      <c r="G31" s="16">
        <f t="shared" si="0"/>
        <v>375851.60279999999</v>
      </c>
      <c r="H31" s="27">
        <f>RA!J35</f>
        <v>9.3617544463503801</v>
      </c>
      <c r="I31" s="20">
        <f>VLOOKUP(B31,RMS!B:D,3,FALSE)</f>
        <v>414672.1949</v>
      </c>
      <c r="J31" s="21">
        <f>VLOOKUP(B31,RMS!B:E,4,FALSE)</f>
        <v>375851.6116</v>
      </c>
      <c r="K31" s="22">
        <f t="shared" si="1"/>
        <v>5.9999997029080987E-4</v>
      </c>
      <c r="L31" s="22">
        <f t="shared" si="2"/>
        <v>-8.8000000105239451E-3</v>
      </c>
    </row>
    <row r="32" spans="1:12">
      <c r="A32" s="39"/>
      <c r="B32" s="12">
        <v>71</v>
      </c>
      <c r="C32" s="36" t="s">
        <v>37</v>
      </c>
      <c r="D32" s="36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</row>
    <row r="33" spans="1:12">
      <c r="A33" s="39"/>
      <c r="B33" s="12">
        <v>72</v>
      </c>
      <c r="C33" s="36" t="s">
        <v>38</v>
      </c>
      <c r="D33" s="36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</row>
    <row r="34" spans="1:12">
      <c r="A34" s="39"/>
      <c r="B34" s="12">
        <v>73</v>
      </c>
      <c r="C34" s="36" t="s">
        <v>39</v>
      </c>
      <c r="D34" s="36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</row>
    <row r="35" spans="1:12">
      <c r="A35" s="39"/>
      <c r="B35" s="12">
        <v>75</v>
      </c>
      <c r="C35" s="36" t="s">
        <v>33</v>
      </c>
      <c r="D35" s="36"/>
      <c r="E35" s="15">
        <f>VLOOKUP(C35,RA!B8:D70,3,0)</f>
        <v>305877.3493</v>
      </c>
      <c r="F35" s="25">
        <f>VLOOKUP(C35,RA!B8:I74,8,0)</f>
        <v>18127.117600000001</v>
      </c>
      <c r="G35" s="16">
        <f t="shared" si="0"/>
        <v>287750.2317</v>
      </c>
      <c r="H35" s="27">
        <f>RA!J39</f>
        <v>5.9262700038050902</v>
      </c>
      <c r="I35" s="20">
        <f>VLOOKUP(B35,RMS!B:D,3,FALSE)</f>
        <v>305877.35042734997</v>
      </c>
      <c r="J35" s="21">
        <f>VLOOKUP(B35,RMS!B:E,4,FALSE)</f>
        <v>287750.22940170899</v>
      </c>
      <c r="K35" s="22">
        <f t="shared" si="1"/>
        <v>-1.1273499694652855E-3</v>
      </c>
      <c r="L35" s="22">
        <f t="shared" si="2"/>
        <v>2.2982910159043968E-3</v>
      </c>
    </row>
    <row r="36" spans="1:12">
      <c r="A36" s="39"/>
      <c r="B36" s="12">
        <v>76</v>
      </c>
      <c r="C36" s="36" t="s">
        <v>34</v>
      </c>
      <c r="D36" s="36"/>
      <c r="E36" s="15">
        <f>VLOOKUP(C36,RA!B8:D71,3,0)</f>
        <v>760746.81440000003</v>
      </c>
      <c r="F36" s="25">
        <f>VLOOKUP(C36,RA!B8:I75,8,0)</f>
        <v>54557.250500000002</v>
      </c>
      <c r="G36" s="16">
        <f t="shared" si="0"/>
        <v>706189.56390000007</v>
      </c>
      <c r="H36" s="27">
        <f>RA!J40</f>
        <v>7.1715384760472798</v>
      </c>
      <c r="I36" s="20">
        <f>VLOOKUP(B36,RMS!B:D,3,FALSE)</f>
        <v>760746.807924786</v>
      </c>
      <c r="J36" s="21">
        <f>VLOOKUP(B36,RMS!B:E,4,FALSE)</f>
        <v>706189.564906838</v>
      </c>
      <c r="K36" s="22">
        <f t="shared" si="1"/>
        <v>6.4752140315249562E-3</v>
      </c>
      <c r="L36" s="22">
        <f t="shared" si="2"/>
        <v>-1.0068379342556E-3</v>
      </c>
    </row>
    <row r="37" spans="1:12">
      <c r="A37" s="39"/>
      <c r="B37" s="12">
        <v>77</v>
      </c>
      <c r="C37" s="36" t="s">
        <v>40</v>
      </c>
      <c r="D37" s="3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39"/>
      <c r="B38" s="12">
        <v>78</v>
      </c>
      <c r="C38" s="36" t="s">
        <v>41</v>
      </c>
      <c r="D38" s="3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39"/>
      <c r="B39" s="12">
        <v>99</v>
      </c>
      <c r="C39" s="36" t="s">
        <v>35</v>
      </c>
      <c r="D39" s="36"/>
      <c r="E39" s="15">
        <f>VLOOKUP(C39,RA!B8:D74,3,0)</f>
        <v>18241.598900000001</v>
      </c>
      <c r="F39" s="25">
        <f>VLOOKUP(C39,RA!B8:I78,8,0)</f>
        <v>2065.7004999999999</v>
      </c>
      <c r="G39" s="16">
        <f t="shared" si="0"/>
        <v>16175.898400000002</v>
      </c>
      <c r="H39" s="27">
        <f>RA!J43</f>
        <v>11.324119729438801</v>
      </c>
      <c r="I39" s="20">
        <f>VLOOKUP(B39,RMS!B:D,3,FALSE)</f>
        <v>18241.598366235499</v>
      </c>
      <c r="J39" s="21">
        <f>VLOOKUP(B39,RMS!B:E,4,FALSE)</f>
        <v>16175.8976628092</v>
      </c>
      <c r="K39" s="22">
        <f t="shared" si="1"/>
        <v>5.3376450159703381E-4</v>
      </c>
      <c r="L39" s="22">
        <f t="shared" si="2"/>
        <v>7.3719080137379933E-4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W43"/>
    </sheetView>
  </sheetViews>
  <sheetFormatPr defaultRowHeight="11.25"/>
  <cols>
    <col min="1" max="1" width="8.5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7" width="9.25" style="34" bestFit="1" customWidth="1"/>
    <col min="18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54" t="s">
        <v>47</v>
      </c>
      <c r="W1" s="42"/>
    </row>
    <row r="2" spans="1:23" ht="12.7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54"/>
      <c r="W2" s="42"/>
    </row>
    <row r="3" spans="1:23" ht="23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55" t="s">
        <v>48</v>
      </c>
      <c r="W3" s="42"/>
    </row>
    <row r="4" spans="1:23" ht="15" thickTop="1" thickBot="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53"/>
      <c r="W4" s="42"/>
    </row>
    <row r="5" spans="1:23" ht="15" thickTop="1" thickBot="1">
      <c r="A5" s="56"/>
      <c r="B5" s="57"/>
      <c r="C5" s="58"/>
      <c r="D5" s="59" t="s">
        <v>0</v>
      </c>
      <c r="E5" s="59" t="s">
        <v>60</v>
      </c>
      <c r="F5" s="59" t="s">
        <v>61</v>
      </c>
      <c r="G5" s="59" t="s">
        <v>49</v>
      </c>
      <c r="H5" s="59" t="s">
        <v>50</v>
      </c>
      <c r="I5" s="59" t="s">
        <v>1</v>
      </c>
      <c r="J5" s="59" t="s">
        <v>2</v>
      </c>
      <c r="K5" s="59" t="s">
        <v>51</v>
      </c>
      <c r="L5" s="59" t="s">
        <v>52</v>
      </c>
      <c r="M5" s="59" t="s">
        <v>53</v>
      </c>
      <c r="N5" s="59" t="s">
        <v>54</v>
      </c>
      <c r="O5" s="59" t="s">
        <v>55</v>
      </c>
      <c r="P5" s="59" t="s">
        <v>62</v>
      </c>
      <c r="Q5" s="59" t="s">
        <v>63</v>
      </c>
      <c r="R5" s="59" t="s">
        <v>56</v>
      </c>
      <c r="S5" s="59" t="s">
        <v>57</v>
      </c>
      <c r="T5" s="59" t="s">
        <v>58</v>
      </c>
      <c r="U5" s="60" t="s">
        <v>59</v>
      </c>
      <c r="V5" s="53"/>
      <c r="W5" s="53"/>
    </row>
    <row r="6" spans="1:23" ht="14.25" thickBot="1">
      <c r="A6" s="61" t="s">
        <v>3</v>
      </c>
      <c r="B6" s="43" t="s">
        <v>4</v>
      </c>
      <c r="C6" s="44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  <c r="V6" s="53"/>
      <c r="W6" s="53"/>
    </row>
    <row r="7" spans="1:23" ht="14.25" thickBot="1">
      <c r="A7" s="45" t="s">
        <v>5</v>
      </c>
      <c r="B7" s="46"/>
      <c r="C7" s="47"/>
      <c r="D7" s="63">
        <v>23908416.249499999</v>
      </c>
      <c r="E7" s="63">
        <v>29602529</v>
      </c>
      <c r="F7" s="64">
        <v>80.764776041601095</v>
      </c>
      <c r="G7" s="63">
        <v>18178037.916000001</v>
      </c>
      <c r="H7" s="64">
        <v>31.5236350588543</v>
      </c>
      <c r="I7" s="63">
        <v>1943945.5671000001</v>
      </c>
      <c r="J7" s="64">
        <v>8.1308002454602306</v>
      </c>
      <c r="K7" s="63">
        <v>2091868.5922000001</v>
      </c>
      <c r="L7" s="64">
        <v>11.507669869908099</v>
      </c>
      <c r="M7" s="64">
        <v>-7.0713344830342001E-2</v>
      </c>
      <c r="N7" s="63">
        <v>370998878.52450001</v>
      </c>
      <c r="O7" s="63">
        <v>6187718083.7498999</v>
      </c>
      <c r="P7" s="63">
        <v>1217524</v>
      </c>
      <c r="Q7" s="63">
        <v>1203624</v>
      </c>
      <c r="R7" s="64">
        <v>1.15484569932138</v>
      </c>
      <c r="S7" s="63">
        <v>19.636915781126302</v>
      </c>
      <c r="T7" s="63">
        <v>19.649631762909301</v>
      </c>
      <c r="U7" s="65">
        <v>-6.4755493809666997E-2</v>
      </c>
      <c r="V7" s="53"/>
      <c r="W7" s="53"/>
    </row>
    <row r="8" spans="1:23" ht="14.25" thickBot="1">
      <c r="A8" s="48">
        <v>41630</v>
      </c>
      <c r="B8" s="51" t="s">
        <v>6</v>
      </c>
      <c r="C8" s="52"/>
      <c r="D8" s="66">
        <v>1152181.2338</v>
      </c>
      <c r="E8" s="66">
        <v>854373</v>
      </c>
      <c r="F8" s="67">
        <v>134.856934125961</v>
      </c>
      <c r="G8" s="66">
        <v>517183.57419999997</v>
      </c>
      <c r="H8" s="67">
        <v>122.77993565094199</v>
      </c>
      <c r="I8" s="66">
        <v>-3866.3665999999998</v>
      </c>
      <c r="J8" s="67">
        <v>-0.335569308592917</v>
      </c>
      <c r="K8" s="66">
        <v>123422.7334</v>
      </c>
      <c r="L8" s="67">
        <v>23.8643954597582</v>
      </c>
      <c r="M8" s="67">
        <v>-1.0313262110916801</v>
      </c>
      <c r="N8" s="66">
        <v>14034103.0867</v>
      </c>
      <c r="O8" s="66">
        <v>218288755.77540001</v>
      </c>
      <c r="P8" s="66">
        <v>38454</v>
      </c>
      <c r="Q8" s="66">
        <v>33402</v>
      </c>
      <c r="R8" s="67">
        <v>15.124842823783</v>
      </c>
      <c r="S8" s="66">
        <v>29.962584745410101</v>
      </c>
      <c r="T8" s="66">
        <v>26.3945367882163</v>
      </c>
      <c r="U8" s="68">
        <v>11.908344982621699</v>
      </c>
      <c r="V8" s="53"/>
      <c r="W8" s="53"/>
    </row>
    <row r="9" spans="1:23" ht="12" customHeight="1" thickBot="1">
      <c r="A9" s="49"/>
      <c r="B9" s="51" t="s">
        <v>7</v>
      </c>
      <c r="C9" s="52"/>
      <c r="D9" s="66">
        <v>140605.0214</v>
      </c>
      <c r="E9" s="66">
        <v>192281</v>
      </c>
      <c r="F9" s="67">
        <v>73.124760844805294</v>
      </c>
      <c r="G9" s="66">
        <v>87378.914799999999</v>
      </c>
      <c r="H9" s="67">
        <v>60.914130968355799</v>
      </c>
      <c r="I9" s="66">
        <v>29670.179899999999</v>
      </c>
      <c r="J9" s="67">
        <v>21.101792528157901</v>
      </c>
      <c r="K9" s="66">
        <v>22758.507699999998</v>
      </c>
      <c r="L9" s="67">
        <v>26.045766020431302</v>
      </c>
      <c r="M9" s="67">
        <v>0.30369619533533798</v>
      </c>
      <c r="N9" s="66">
        <v>2102973.2242000001</v>
      </c>
      <c r="O9" s="66">
        <v>39911392.5264</v>
      </c>
      <c r="P9" s="66">
        <v>9133</v>
      </c>
      <c r="Q9" s="66">
        <v>10221</v>
      </c>
      <c r="R9" s="67">
        <v>-10.6447510028373</v>
      </c>
      <c r="S9" s="66">
        <v>15.395272243512499</v>
      </c>
      <c r="T9" s="66">
        <v>15.303385803737401</v>
      </c>
      <c r="U9" s="68">
        <v>0.59684842412485595</v>
      </c>
      <c r="V9" s="53"/>
      <c r="W9" s="53"/>
    </row>
    <row r="10" spans="1:23" ht="14.25" thickBot="1">
      <c r="A10" s="49"/>
      <c r="B10" s="51" t="s">
        <v>8</v>
      </c>
      <c r="C10" s="52"/>
      <c r="D10" s="66">
        <v>205218.992</v>
      </c>
      <c r="E10" s="66">
        <v>188973</v>
      </c>
      <c r="F10" s="67">
        <v>108.59699110454901</v>
      </c>
      <c r="G10" s="66">
        <v>96382.92</v>
      </c>
      <c r="H10" s="67">
        <v>112.920496702113</v>
      </c>
      <c r="I10" s="66">
        <v>50341.5789</v>
      </c>
      <c r="J10" s="67">
        <v>24.530662785830302</v>
      </c>
      <c r="K10" s="66">
        <v>29979.375</v>
      </c>
      <c r="L10" s="67">
        <v>31.1044477590013</v>
      </c>
      <c r="M10" s="67">
        <v>0.67920708487084902</v>
      </c>
      <c r="N10" s="66">
        <v>2848790.2590000001</v>
      </c>
      <c r="O10" s="66">
        <v>54194909.726199999</v>
      </c>
      <c r="P10" s="66">
        <v>115339</v>
      </c>
      <c r="Q10" s="66">
        <v>111655</v>
      </c>
      <c r="R10" s="67">
        <v>3.2994491961846801</v>
      </c>
      <c r="S10" s="66">
        <v>1.7792680012831701</v>
      </c>
      <c r="T10" s="66">
        <v>1.91715332945233</v>
      </c>
      <c r="U10" s="68">
        <v>-7.7495536405823504</v>
      </c>
      <c r="V10" s="53"/>
      <c r="W10" s="53"/>
    </row>
    <row r="11" spans="1:23" ht="14.25" thickBot="1">
      <c r="A11" s="49"/>
      <c r="B11" s="51" t="s">
        <v>9</v>
      </c>
      <c r="C11" s="52"/>
      <c r="D11" s="66">
        <v>140955.32610000001</v>
      </c>
      <c r="E11" s="66">
        <v>135841</v>
      </c>
      <c r="F11" s="67">
        <v>103.76493554965</v>
      </c>
      <c r="G11" s="66">
        <v>104522.10799999999</v>
      </c>
      <c r="H11" s="67">
        <v>34.856949211165897</v>
      </c>
      <c r="I11" s="66">
        <v>23738.774099999999</v>
      </c>
      <c r="J11" s="67">
        <v>16.841345947551201</v>
      </c>
      <c r="K11" s="66">
        <v>21179.7732</v>
      </c>
      <c r="L11" s="67">
        <v>20.263438621042699</v>
      </c>
      <c r="M11" s="67">
        <v>0.12082286603522301</v>
      </c>
      <c r="N11" s="66">
        <v>1902093.5796999999</v>
      </c>
      <c r="O11" s="66">
        <v>20471659.520199999</v>
      </c>
      <c r="P11" s="66">
        <v>6345</v>
      </c>
      <c r="Q11" s="66">
        <v>6190</v>
      </c>
      <c r="R11" s="67">
        <v>2.50403877221326</v>
      </c>
      <c r="S11" s="66">
        <v>22.215181418439698</v>
      </c>
      <c r="T11" s="66">
        <v>21.782996978998401</v>
      </c>
      <c r="U11" s="68">
        <v>1.94544636526172</v>
      </c>
      <c r="V11" s="53"/>
      <c r="W11" s="53"/>
    </row>
    <row r="12" spans="1:23" ht="14.25" thickBot="1">
      <c r="A12" s="49"/>
      <c r="B12" s="51" t="s">
        <v>10</v>
      </c>
      <c r="C12" s="52"/>
      <c r="D12" s="66">
        <v>477275.75</v>
      </c>
      <c r="E12" s="66">
        <v>453688</v>
      </c>
      <c r="F12" s="67">
        <v>105.19911260601999</v>
      </c>
      <c r="G12" s="66">
        <v>321864.20600000001</v>
      </c>
      <c r="H12" s="67">
        <v>48.284817355552697</v>
      </c>
      <c r="I12" s="66">
        <v>4511.7114000000001</v>
      </c>
      <c r="J12" s="67">
        <v>0.94530497306850403</v>
      </c>
      <c r="K12" s="66">
        <v>29637.8717</v>
      </c>
      <c r="L12" s="67">
        <v>9.2081912643619699</v>
      </c>
      <c r="M12" s="67">
        <v>-0.84777208546995597</v>
      </c>
      <c r="N12" s="66">
        <v>6427522.4632000001</v>
      </c>
      <c r="O12" s="66">
        <v>78418354.117799997</v>
      </c>
      <c r="P12" s="66">
        <v>4001</v>
      </c>
      <c r="Q12" s="66">
        <v>3654</v>
      </c>
      <c r="R12" s="67">
        <v>9.4964422550629397</v>
      </c>
      <c r="S12" s="66">
        <v>119.289115221195</v>
      </c>
      <c r="T12" s="66">
        <v>109.737255774494</v>
      </c>
      <c r="U12" s="68">
        <v>8.0073185461969594</v>
      </c>
      <c r="V12" s="53"/>
      <c r="W12" s="53"/>
    </row>
    <row r="13" spans="1:23" ht="14.25" thickBot="1">
      <c r="A13" s="49"/>
      <c r="B13" s="51" t="s">
        <v>11</v>
      </c>
      <c r="C13" s="52"/>
      <c r="D13" s="66">
        <v>959403.07460000005</v>
      </c>
      <c r="E13" s="66">
        <v>696207</v>
      </c>
      <c r="F13" s="67">
        <v>137.80428444413801</v>
      </c>
      <c r="G13" s="66">
        <v>460097.99190000002</v>
      </c>
      <c r="H13" s="67">
        <v>108.521465316137</v>
      </c>
      <c r="I13" s="66">
        <v>56599.735099999998</v>
      </c>
      <c r="J13" s="67">
        <v>5.89947401654908</v>
      </c>
      <c r="K13" s="66">
        <v>86632.205900000001</v>
      </c>
      <c r="L13" s="67">
        <v>18.829077158595599</v>
      </c>
      <c r="M13" s="67">
        <v>-0.34666635217238501</v>
      </c>
      <c r="N13" s="66">
        <v>10649604.351199999</v>
      </c>
      <c r="O13" s="66">
        <v>120328967.75749999</v>
      </c>
      <c r="P13" s="66">
        <v>21231</v>
      </c>
      <c r="Q13" s="66">
        <v>15311</v>
      </c>
      <c r="R13" s="67">
        <v>38.665012082816297</v>
      </c>
      <c r="S13" s="66">
        <v>45.188784070463001</v>
      </c>
      <c r="T13" s="66">
        <v>43.860821357194197</v>
      </c>
      <c r="U13" s="68">
        <v>2.9386998136487601</v>
      </c>
      <c r="V13" s="53"/>
      <c r="W13" s="53"/>
    </row>
    <row r="14" spans="1:23" ht="14.25" thickBot="1">
      <c r="A14" s="49"/>
      <c r="B14" s="51" t="s">
        <v>12</v>
      </c>
      <c r="C14" s="52"/>
      <c r="D14" s="66">
        <v>333826.44329999998</v>
      </c>
      <c r="E14" s="66">
        <v>302085</v>
      </c>
      <c r="F14" s="67">
        <v>110.507454292666</v>
      </c>
      <c r="G14" s="66">
        <v>212123.1</v>
      </c>
      <c r="H14" s="67">
        <v>57.373922642088502</v>
      </c>
      <c r="I14" s="66">
        <v>62983.122199999998</v>
      </c>
      <c r="J14" s="67">
        <v>18.867026104160001</v>
      </c>
      <c r="K14" s="66">
        <v>38885.193899999998</v>
      </c>
      <c r="L14" s="67">
        <v>18.331428260288501</v>
      </c>
      <c r="M14" s="67">
        <v>0.61971989549472195</v>
      </c>
      <c r="N14" s="66">
        <v>5193672.8857000005</v>
      </c>
      <c r="O14" s="66">
        <v>61883360.5308</v>
      </c>
      <c r="P14" s="66">
        <v>4875</v>
      </c>
      <c r="Q14" s="66">
        <v>6501</v>
      </c>
      <c r="R14" s="67">
        <v>-25.0115366866636</v>
      </c>
      <c r="S14" s="66">
        <v>68.477219138461606</v>
      </c>
      <c r="T14" s="66">
        <v>78.194800630672205</v>
      </c>
      <c r="U14" s="68">
        <v>-14.1909698064135</v>
      </c>
      <c r="V14" s="53"/>
      <c r="W14" s="53"/>
    </row>
    <row r="15" spans="1:23" ht="14.25" thickBot="1">
      <c r="A15" s="49"/>
      <c r="B15" s="51" t="s">
        <v>13</v>
      </c>
      <c r="C15" s="52"/>
      <c r="D15" s="66">
        <v>319745.91609999997</v>
      </c>
      <c r="E15" s="66">
        <v>190216</v>
      </c>
      <c r="F15" s="67">
        <v>168.09622539639099</v>
      </c>
      <c r="G15" s="66">
        <v>132531.41200000001</v>
      </c>
      <c r="H15" s="67">
        <v>141.26047649745101</v>
      </c>
      <c r="I15" s="66">
        <v>22997.1011</v>
      </c>
      <c r="J15" s="67">
        <v>7.1923048714741702</v>
      </c>
      <c r="K15" s="66">
        <v>29874.745500000001</v>
      </c>
      <c r="L15" s="67">
        <v>22.541633752457098</v>
      </c>
      <c r="M15" s="67">
        <v>-0.23021599966433201</v>
      </c>
      <c r="N15" s="66">
        <v>3179846.9709000001</v>
      </c>
      <c r="O15" s="66">
        <v>39170790.433200002</v>
      </c>
      <c r="P15" s="66">
        <v>9369</v>
      </c>
      <c r="Q15" s="66">
        <v>5355</v>
      </c>
      <c r="R15" s="67">
        <v>74.9579831932773</v>
      </c>
      <c r="S15" s="66">
        <v>34.128073017397803</v>
      </c>
      <c r="T15" s="66">
        <v>32.898375182072797</v>
      </c>
      <c r="U15" s="68">
        <v>3.6031856668206701</v>
      </c>
      <c r="V15" s="53"/>
      <c r="W15" s="53"/>
    </row>
    <row r="16" spans="1:23" ht="14.25" thickBot="1">
      <c r="A16" s="49"/>
      <c r="B16" s="51" t="s">
        <v>14</v>
      </c>
      <c r="C16" s="52"/>
      <c r="D16" s="66">
        <v>708465.47039999999</v>
      </c>
      <c r="E16" s="66">
        <v>752244</v>
      </c>
      <c r="F16" s="67">
        <v>94.1802753361941</v>
      </c>
      <c r="G16" s="66">
        <v>561759.82380000001</v>
      </c>
      <c r="H16" s="67">
        <v>26.115368238265201</v>
      </c>
      <c r="I16" s="66">
        <v>62138.120199999998</v>
      </c>
      <c r="J16" s="67">
        <v>8.7708043364367203</v>
      </c>
      <c r="K16" s="66">
        <v>24525.610199999999</v>
      </c>
      <c r="L16" s="67">
        <v>4.3658533702352704</v>
      </c>
      <c r="M16" s="67">
        <v>1.5336013943498099</v>
      </c>
      <c r="N16" s="66">
        <v>12639028.6011</v>
      </c>
      <c r="O16" s="66">
        <v>298584240.75470001</v>
      </c>
      <c r="P16" s="66">
        <v>47814</v>
      </c>
      <c r="Q16" s="66">
        <v>48190</v>
      </c>
      <c r="R16" s="67">
        <v>-0.78024486407968197</v>
      </c>
      <c r="S16" s="66">
        <v>14.8171136152591</v>
      </c>
      <c r="T16" s="66">
        <v>14.811103421871801</v>
      </c>
      <c r="U16" s="68">
        <v>4.0562511319223997E-2</v>
      </c>
      <c r="V16" s="53"/>
      <c r="W16" s="53"/>
    </row>
    <row r="17" spans="1:23" ht="12" thickBot="1">
      <c r="A17" s="49"/>
      <c r="B17" s="51" t="s">
        <v>15</v>
      </c>
      <c r="C17" s="52"/>
      <c r="D17" s="66">
        <v>530589.31420000002</v>
      </c>
      <c r="E17" s="66">
        <v>433178</v>
      </c>
      <c r="F17" s="67">
        <v>122.487594984048</v>
      </c>
      <c r="G17" s="66">
        <v>475529.78350000002</v>
      </c>
      <c r="H17" s="67">
        <v>11.578566182490199</v>
      </c>
      <c r="I17" s="66">
        <v>18316.446100000001</v>
      </c>
      <c r="J17" s="67">
        <v>3.4520947953158001</v>
      </c>
      <c r="K17" s="66">
        <v>62421.124000000003</v>
      </c>
      <c r="L17" s="67">
        <v>13.126648669735699</v>
      </c>
      <c r="M17" s="67">
        <v>-0.70656654468445701</v>
      </c>
      <c r="N17" s="66">
        <v>11256983.549699999</v>
      </c>
      <c r="O17" s="66">
        <v>276539990.62099999</v>
      </c>
      <c r="P17" s="66">
        <v>12343</v>
      </c>
      <c r="Q17" s="66">
        <v>12363</v>
      </c>
      <c r="R17" s="67">
        <v>-0.16177303243549701</v>
      </c>
      <c r="S17" s="66">
        <v>42.987062642793497</v>
      </c>
      <c r="T17" s="66">
        <v>59.0497177141471</v>
      </c>
      <c r="U17" s="68">
        <v>-37.366254132849797</v>
      </c>
      <c r="V17" s="35"/>
      <c r="W17" s="35"/>
    </row>
    <row r="18" spans="1:23" ht="12" thickBot="1">
      <c r="A18" s="49"/>
      <c r="B18" s="51" t="s">
        <v>16</v>
      </c>
      <c r="C18" s="52"/>
      <c r="D18" s="66">
        <v>2460442.8235999998</v>
      </c>
      <c r="E18" s="66">
        <v>3570631</v>
      </c>
      <c r="F18" s="67">
        <v>68.907787547915206</v>
      </c>
      <c r="G18" s="66">
        <v>1655498.1048999999</v>
      </c>
      <c r="H18" s="67">
        <v>48.622509220487601</v>
      </c>
      <c r="I18" s="66">
        <v>358388.69010000001</v>
      </c>
      <c r="J18" s="67">
        <v>14.566023914980599</v>
      </c>
      <c r="K18" s="66">
        <v>279648.3946</v>
      </c>
      <c r="L18" s="67">
        <v>16.892099953016402</v>
      </c>
      <c r="M18" s="67">
        <v>0.28156891661269001</v>
      </c>
      <c r="N18" s="66">
        <v>38044127.487099998</v>
      </c>
      <c r="O18" s="66">
        <v>701909701.3118</v>
      </c>
      <c r="P18" s="66">
        <v>120893</v>
      </c>
      <c r="Q18" s="66">
        <v>123247</v>
      </c>
      <c r="R18" s="67">
        <v>-1.9099856385956699</v>
      </c>
      <c r="S18" s="66">
        <v>20.352235643089301</v>
      </c>
      <c r="T18" s="66">
        <v>21.231469306352299</v>
      </c>
      <c r="U18" s="68">
        <v>-4.3200839390904697</v>
      </c>
      <c r="V18" s="35"/>
      <c r="W18" s="35"/>
    </row>
    <row r="19" spans="1:23" ht="12" thickBot="1">
      <c r="A19" s="49"/>
      <c r="B19" s="51" t="s">
        <v>17</v>
      </c>
      <c r="C19" s="52"/>
      <c r="D19" s="66">
        <v>918789.10950000002</v>
      </c>
      <c r="E19" s="66">
        <v>1075042</v>
      </c>
      <c r="F19" s="67">
        <v>85.465415258194597</v>
      </c>
      <c r="G19" s="66">
        <v>603043.97</v>
      </c>
      <c r="H19" s="67">
        <v>52.358560106321903</v>
      </c>
      <c r="I19" s="66">
        <v>70761.286600000007</v>
      </c>
      <c r="J19" s="67">
        <v>7.7015809034249401</v>
      </c>
      <c r="K19" s="66">
        <v>86406.547399999996</v>
      </c>
      <c r="L19" s="67">
        <v>14.328399204456</v>
      </c>
      <c r="M19" s="67">
        <v>-0.181065686232939</v>
      </c>
      <c r="N19" s="66">
        <v>15772442.172499999</v>
      </c>
      <c r="O19" s="66">
        <v>246942317.75839999</v>
      </c>
      <c r="P19" s="66">
        <v>22107</v>
      </c>
      <c r="Q19" s="66">
        <v>21780</v>
      </c>
      <c r="R19" s="67">
        <v>1.50137741046832</v>
      </c>
      <c r="S19" s="66">
        <v>41.561003731849603</v>
      </c>
      <c r="T19" s="66">
        <v>42.071848966942198</v>
      </c>
      <c r="U19" s="68">
        <v>-1.22914556729302</v>
      </c>
      <c r="V19" s="35"/>
      <c r="W19" s="35"/>
    </row>
    <row r="20" spans="1:23" ht="12" thickBot="1">
      <c r="A20" s="49"/>
      <c r="B20" s="51" t="s">
        <v>18</v>
      </c>
      <c r="C20" s="52"/>
      <c r="D20" s="66">
        <v>1219949.0321</v>
      </c>
      <c r="E20" s="66">
        <v>1441937</v>
      </c>
      <c r="F20" s="67">
        <v>84.604877473842507</v>
      </c>
      <c r="G20" s="66">
        <v>1973970.2455</v>
      </c>
      <c r="H20" s="67">
        <v>-38.198205627410999</v>
      </c>
      <c r="I20" s="66">
        <v>82140.688500000004</v>
      </c>
      <c r="J20" s="67">
        <v>6.7331246091981702</v>
      </c>
      <c r="K20" s="66">
        <v>12021.905000000001</v>
      </c>
      <c r="L20" s="67">
        <v>0.60902159125275401</v>
      </c>
      <c r="M20" s="67">
        <v>5.8325850603544103</v>
      </c>
      <c r="N20" s="66">
        <v>22391817.2498</v>
      </c>
      <c r="O20" s="66">
        <v>376261734.15319997</v>
      </c>
      <c r="P20" s="66">
        <v>45506</v>
      </c>
      <c r="Q20" s="66">
        <v>45596</v>
      </c>
      <c r="R20" s="67">
        <v>-0.197385735590838</v>
      </c>
      <c r="S20" s="66">
        <v>26.808531448600199</v>
      </c>
      <c r="T20" s="66">
        <v>29.0622323427494</v>
      </c>
      <c r="U20" s="68">
        <v>-8.4066555397493001</v>
      </c>
      <c r="V20" s="35"/>
      <c r="W20" s="35"/>
    </row>
    <row r="21" spans="1:23" ht="12" thickBot="1">
      <c r="A21" s="49"/>
      <c r="B21" s="51" t="s">
        <v>19</v>
      </c>
      <c r="C21" s="52"/>
      <c r="D21" s="66">
        <v>507828.95179999998</v>
      </c>
      <c r="E21" s="66">
        <v>500512</v>
      </c>
      <c r="F21" s="67">
        <v>101.461893381178</v>
      </c>
      <c r="G21" s="66">
        <v>340787.17849999998</v>
      </c>
      <c r="H21" s="67">
        <v>49.016448927229803</v>
      </c>
      <c r="I21" s="66">
        <v>39562.564200000001</v>
      </c>
      <c r="J21" s="67">
        <v>7.7905294804028902</v>
      </c>
      <c r="K21" s="66">
        <v>50878.608</v>
      </c>
      <c r="L21" s="67">
        <v>14.9297306970133</v>
      </c>
      <c r="M21" s="67">
        <v>-0.22241260609960101</v>
      </c>
      <c r="N21" s="66">
        <v>8110789.9358999999</v>
      </c>
      <c r="O21" s="66">
        <v>140018530.333</v>
      </c>
      <c r="P21" s="66">
        <v>45888</v>
      </c>
      <c r="Q21" s="66">
        <v>47543</v>
      </c>
      <c r="R21" s="67">
        <v>-3.4810592516248402</v>
      </c>
      <c r="S21" s="66">
        <v>11.0667048422245</v>
      </c>
      <c r="T21" s="66">
        <v>11.3032190585365</v>
      </c>
      <c r="U21" s="68">
        <v>-2.1371692810449701</v>
      </c>
      <c r="V21" s="35"/>
      <c r="W21" s="35"/>
    </row>
    <row r="22" spans="1:23" ht="12" thickBot="1">
      <c r="A22" s="49"/>
      <c r="B22" s="51" t="s">
        <v>20</v>
      </c>
      <c r="C22" s="52"/>
      <c r="D22" s="66">
        <v>1396492.2224999999</v>
      </c>
      <c r="E22" s="66">
        <v>1579756</v>
      </c>
      <c r="F22" s="67">
        <v>88.399235229997501</v>
      </c>
      <c r="G22" s="66">
        <v>896318.15190000006</v>
      </c>
      <c r="H22" s="67">
        <v>55.803184342494902</v>
      </c>
      <c r="I22" s="66">
        <v>198497.3443</v>
      </c>
      <c r="J22" s="67">
        <v>14.2139956887587</v>
      </c>
      <c r="K22" s="66">
        <v>132835.5606</v>
      </c>
      <c r="L22" s="67">
        <v>14.820135051199999</v>
      </c>
      <c r="M22" s="67">
        <v>0.49430877848834098</v>
      </c>
      <c r="N22" s="66">
        <v>21682345.046799999</v>
      </c>
      <c r="O22" s="66">
        <v>397732872.92150003</v>
      </c>
      <c r="P22" s="66">
        <v>81582</v>
      </c>
      <c r="Q22" s="66">
        <v>78637</v>
      </c>
      <c r="R22" s="67">
        <v>3.7450563983875398</v>
      </c>
      <c r="S22" s="66">
        <v>17.1176512282121</v>
      </c>
      <c r="T22" s="66">
        <v>16.676322783168199</v>
      </c>
      <c r="U22" s="68">
        <v>2.5782067829289002</v>
      </c>
      <c r="V22" s="35"/>
      <c r="W22" s="35"/>
    </row>
    <row r="23" spans="1:23" ht="12" thickBot="1">
      <c r="A23" s="49"/>
      <c r="B23" s="51" t="s">
        <v>21</v>
      </c>
      <c r="C23" s="52"/>
      <c r="D23" s="66">
        <v>3764934.4186</v>
      </c>
      <c r="E23" s="66">
        <v>5494874</v>
      </c>
      <c r="F23" s="67">
        <v>68.517211106205494</v>
      </c>
      <c r="G23" s="66">
        <v>2102869.0162999998</v>
      </c>
      <c r="H23" s="67">
        <v>79.037989975448198</v>
      </c>
      <c r="I23" s="66">
        <v>-50823.565999999999</v>
      </c>
      <c r="J23" s="67">
        <v>-1.34991902512073</v>
      </c>
      <c r="K23" s="66">
        <v>217801.7341</v>
      </c>
      <c r="L23" s="67">
        <v>10.3573609393524</v>
      </c>
      <c r="M23" s="67">
        <v>-1.23334784826215</v>
      </c>
      <c r="N23" s="66">
        <v>54064124.997199997</v>
      </c>
      <c r="O23" s="66">
        <v>900114650.00039995</v>
      </c>
      <c r="P23" s="66">
        <v>115976</v>
      </c>
      <c r="Q23" s="66">
        <v>110216</v>
      </c>
      <c r="R23" s="67">
        <v>5.22610147347027</v>
      </c>
      <c r="S23" s="66">
        <v>32.463047687452601</v>
      </c>
      <c r="T23" s="66">
        <v>32.347318758619402</v>
      </c>
      <c r="U23" s="68">
        <v>0.35649434380699402</v>
      </c>
      <c r="V23" s="35"/>
      <c r="W23" s="35"/>
    </row>
    <row r="24" spans="1:23" ht="12" thickBot="1">
      <c r="A24" s="49"/>
      <c r="B24" s="51" t="s">
        <v>22</v>
      </c>
      <c r="C24" s="52"/>
      <c r="D24" s="66">
        <v>357685.88089999999</v>
      </c>
      <c r="E24" s="66">
        <v>433360</v>
      </c>
      <c r="F24" s="67">
        <v>82.537816342071295</v>
      </c>
      <c r="G24" s="66">
        <v>333655.88780000003</v>
      </c>
      <c r="H24" s="67">
        <v>7.2020287903338298</v>
      </c>
      <c r="I24" s="66">
        <v>63994.428999999996</v>
      </c>
      <c r="J24" s="67">
        <v>17.891237092998701</v>
      </c>
      <c r="K24" s="66">
        <v>49044.4064</v>
      </c>
      <c r="L24" s="67">
        <v>14.699098140716201</v>
      </c>
      <c r="M24" s="67">
        <v>0.304826252316513</v>
      </c>
      <c r="N24" s="66">
        <v>6350259.9154000003</v>
      </c>
      <c r="O24" s="66">
        <v>108817218.21950001</v>
      </c>
      <c r="P24" s="66">
        <v>37547</v>
      </c>
      <c r="Q24" s="66">
        <v>38279</v>
      </c>
      <c r="R24" s="67">
        <v>-1.9122756602837001</v>
      </c>
      <c r="S24" s="66">
        <v>9.5263504647508501</v>
      </c>
      <c r="T24" s="66">
        <v>9.7148555578776907</v>
      </c>
      <c r="U24" s="68">
        <v>-1.9787755428938301</v>
      </c>
      <c r="V24" s="35"/>
      <c r="W24" s="35"/>
    </row>
    <row r="25" spans="1:23" ht="12" thickBot="1">
      <c r="A25" s="49"/>
      <c r="B25" s="51" t="s">
        <v>23</v>
      </c>
      <c r="C25" s="52"/>
      <c r="D25" s="66">
        <v>651757.05689999997</v>
      </c>
      <c r="E25" s="66">
        <v>509084</v>
      </c>
      <c r="F25" s="67">
        <v>128.02544509354101</v>
      </c>
      <c r="G25" s="66">
        <v>499180.52830000001</v>
      </c>
      <c r="H25" s="67">
        <v>30.565400681715602</v>
      </c>
      <c r="I25" s="66">
        <v>39605.282500000001</v>
      </c>
      <c r="J25" s="67">
        <v>6.0766940811316301</v>
      </c>
      <c r="K25" s="66">
        <v>51161.694900000002</v>
      </c>
      <c r="L25" s="67">
        <v>10.2491367350075</v>
      </c>
      <c r="M25" s="67">
        <v>-0.22588017114343101</v>
      </c>
      <c r="N25" s="66">
        <v>8611927.4627</v>
      </c>
      <c r="O25" s="66">
        <v>95943522.624699995</v>
      </c>
      <c r="P25" s="66">
        <v>24591</v>
      </c>
      <c r="Q25" s="66">
        <v>26051</v>
      </c>
      <c r="R25" s="67">
        <v>-5.6043913861272197</v>
      </c>
      <c r="S25" s="66">
        <v>26.5038858484812</v>
      </c>
      <c r="T25" s="66">
        <v>24.025512268243101</v>
      </c>
      <c r="U25" s="68">
        <v>9.3509819443329594</v>
      </c>
      <c r="V25" s="35"/>
      <c r="W25" s="35"/>
    </row>
    <row r="26" spans="1:23" ht="12" thickBot="1">
      <c r="A26" s="49"/>
      <c r="B26" s="51" t="s">
        <v>24</v>
      </c>
      <c r="C26" s="52"/>
      <c r="D26" s="66">
        <v>719202.46840000001</v>
      </c>
      <c r="E26" s="66">
        <v>656995</v>
      </c>
      <c r="F26" s="67">
        <v>109.46848429592301</v>
      </c>
      <c r="G26" s="66">
        <v>576810.14130000002</v>
      </c>
      <c r="H26" s="67">
        <v>24.686169140348301</v>
      </c>
      <c r="I26" s="66">
        <v>144483.68479999999</v>
      </c>
      <c r="J26" s="67">
        <v>20.089431161357201</v>
      </c>
      <c r="K26" s="66">
        <v>128445.82460000001</v>
      </c>
      <c r="L26" s="67">
        <v>22.2683020639187</v>
      </c>
      <c r="M26" s="67">
        <v>0.12486089174128</v>
      </c>
      <c r="N26" s="66">
        <v>12110773.3572</v>
      </c>
      <c r="O26" s="66">
        <v>195710887.61469999</v>
      </c>
      <c r="P26" s="66">
        <v>60248</v>
      </c>
      <c r="Q26" s="66">
        <v>63065</v>
      </c>
      <c r="R26" s="67">
        <v>-4.4668199476730397</v>
      </c>
      <c r="S26" s="66">
        <v>11.937366691010499</v>
      </c>
      <c r="T26" s="66">
        <v>12.0546586934116</v>
      </c>
      <c r="U26" s="68">
        <v>-0.98256177796227095</v>
      </c>
      <c r="V26" s="35"/>
      <c r="W26" s="35"/>
    </row>
    <row r="27" spans="1:23" ht="12" thickBot="1">
      <c r="A27" s="49"/>
      <c r="B27" s="51" t="s">
        <v>25</v>
      </c>
      <c r="C27" s="52"/>
      <c r="D27" s="66">
        <v>338793.49770000001</v>
      </c>
      <c r="E27" s="66">
        <v>422335</v>
      </c>
      <c r="F27" s="67">
        <v>80.219138290693394</v>
      </c>
      <c r="G27" s="66">
        <v>292557.0098</v>
      </c>
      <c r="H27" s="67">
        <v>15.8042659554145</v>
      </c>
      <c r="I27" s="66">
        <v>98761.429900000003</v>
      </c>
      <c r="J27" s="67">
        <v>29.150922485369801</v>
      </c>
      <c r="K27" s="66">
        <v>85800.968800000002</v>
      </c>
      <c r="L27" s="67">
        <v>29.3279483744573</v>
      </c>
      <c r="M27" s="67">
        <v>0.151052619583009</v>
      </c>
      <c r="N27" s="66">
        <v>5953327.9800000004</v>
      </c>
      <c r="O27" s="66">
        <v>92241604.589499995</v>
      </c>
      <c r="P27" s="66">
        <v>47758</v>
      </c>
      <c r="Q27" s="66">
        <v>48432</v>
      </c>
      <c r="R27" s="67">
        <v>-1.39164188965973</v>
      </c>
      <c r="S27" s="66">
        <v>7.0939632668872203</v>
      </c>
      <c r="T27" s="66">
        <v>7.2554218533201196</v>
      </c>
      <c r="U27" s="68">
        <v>-2.2759997530089202</v>
      </c>
      <c r="V27" s="35"/>
      <c r="W27" s="35"/>
    </row>
    <row r="28" spans="1:23" ht="12" thickBot="1">
      <c r="A28" s="49"/>
      <c r="B28" s="51" t="s">
        <v>26</v>
      </c>
      <c r="C28" s="52"/>
      <c r="D28" s="66">
        <v>1738259.0791</v>
      </c>
      <c r="E28" s="66">
        <v>1505001</v>
      </c>
      <c r="F28" s="67">
        <v>115.498865389458</v>
      </c>
      <c r="G28" s="66">
        <v>1540623.4406000001</v>
      </c>
      <c r="H28" s="67">
        <v>12.8282897229598</v>
      </c>
      <c r="I28" s="66">
        <v>65665.365600000005</v>
      </c>
      <c r="J28" s="67">
        <v>3.7776512367764501</v>
      </c>
      <c r="K28" s="66">
        <v>63973.867100000003</v>
      </c>
      <c r="L28" s="67">
        <v>4.15246616493679</v>
      </c>
      <c r="M28" s="67">
        <v>2.6440460404807999E-2</v>
      </c>
      <c r="N28" s="66">
        <v>27647597.9285</v>
      </c>
      <c r="O28" s="66">
        <v>331159121.02530003</v>
      </c>
      <c r="P28" s="66">
        <v>56622</v>
      </c>
      <c r="Q28" s="66">
        <v>58064</v>
      </c>
      <c r="R28" s="67">
        <v>-2.48346651970239</v>
      </c>
      <c r="S28" s="66">
        <v>30.6993585373177</v>
      </c>
      <c r="T28" s="66">
        <v>28.923816507646698</v>
      </c>
      <c r="U28" s="68">
        <v>5.7836453732822903</v>
      </c>
      <c r="V28" s="35"/>
      <c r="W28" s="35"/>
    </row>
    <row r="29" spans="1:23" ht="12" thickBot="1">
      <c r="A29" s="49"/>
      <c r="B29" s="51" t="s">
        <v>27</v>
      </c>
      <c r="C29" s="52"/>
      <c r="D29" s="66">
        <v>621736.47439999995</v>
      </c>
      <c r="E29" s="66">
        <v>766708</v>
      </c>
      <c r="F29" s="67">
        <v>81.091689978453402</v>
      </c>
      <c r="G29" s="66">
        <v>668435.88710000005</v>
      </c>
      <c r="H29" s="67">
        <v>-6.98637125882105</v>
      </c>
      <c r="I29" s="66">
        <v>110056.795</v>
      </c>
      <c r="J29" s="67">
        <v>17.701518172342901</v>
      </c>
      <c r="K29" s="66">
        <v>130334.7939</v>
      </c>
      <c r="L29" s="67">
        <v>19.498473438560499</v>
      </c>
      <c r="M29" s="67">
        <v>-0.155583925774712</v>
      </c>
      <c r="N29" s="66">
        <v>12370172.6272</v>
      </c>
      <c r="O29" s="66">
        <v>222205064.2985</v>
      </c>
      <c r="P29" s="66">
        <v>99057</v>
      </c>
      <c r="Q29" s="66">
        <v>103128</v>
      </c>
      <c r="R29" s="67">
        <v>-3.9475215266464998</v>
      </c>
      <c r="S29" s="66">
        <v>6.2765526353513597</v>
      </c>
      <c r="T29" s="66">
        <v>6.4028729152121597</v>
      </c>
      <c r="U29" s="68">
        <v>-2.0125742138977198</v>
      </c>
      <c r="V29" s="35"/>
      <c r="W29" s="35"/>
    </row>
    <row r="30" spans="1:23" ht="12" thickBot="1">
      <c r="A30" s="49"/>
      <c r="B30" s="51" t="s">
        <v>28</v>
      </c>
      <c r="C30" s="52"/>
      <c r="D30" s="66">
        <v>1053862.8404999999</v>
      </c>
      <c r="E30" s="66">
        <v>1777496</v>
      </c>
      <c r="F30" s="67">
        <v>59.28918211349</v>
      </c>
      <c r="G30" s="66">
        <v>854142.62529999996</v>
      </c>
      <c r="H30" s="67">
        <v>23.3825369773406</v>
      </c>
      <c r="I30" s="66">
        <v>192066.2562</v>
      </c>
      <c r="J30" s="67">
        <v>18.224976611650401</v>
      </c>
      <c r="K30" s="66">
        <v>178634.0618</v>
      </c>
      <c r="L30" s="67">
        <v>20.913844656477401</v>
      </c>
      <c r="M30" s="67">
        <v>7.5193914669189996E-2</v>
      </c>
      <c r="N30" s="66">
        <v>17946612.8233</v>
      </c>
      <c r="O30" s="66">
        <v>394605698.20609999</v>
      </c>
      <c r="P30" s="66">
        <v>77508</v>
      </c>
      <c r="Q30" s="66">
        <v>74852</v>
      </c>
      <c r="R30" s="67">
        <v>3.54833538182013</v>
      </c>
      <c r="S30" s="66">
        <v>13.5968266566032</v>
      </c>
      <c r="T30" s="66">
        <v>13.7003817399669</v>
      </c>
      <c r="U30" s="68">
        <v>-0.76161214656207898</v>
      </c>
      <c r="V30" s="35"/>
      <c r="W30" s="35"/>
    </row>
    <row r="31" spans="1:23" ht="12" thickBot="1">
      <c r="A31" s="49"/>
      <c r="B31" s="51" t="s">
        <v>29</v>
      </c>
      <c r="C31" s="52"/>
      <c r="D31" s="66">
        <v>1500890.0706</v>
      </c>
      <c r="E31" s="66">
        <v>1226262</v>
      </c>
      <c r="F31" s="67">
        <v>122.395546025238</v>
      </c>
      <c r="G31" s="66">
        <v>1579859.4214000001</v>
      </c>
      <c r="H31" s="67">
        <v>-4.9985049131789898</v>
      </c>
      <c r="I31" s="66">
        <v>45615.363700000002</v>
      </c>
      <c r="J31" s="67">
        <v>3.0392208325933301</v>
      </c>
      <c r="K31" s="66">
        <v>5041.2097000000003</v>
      </c>
      <c r="L31" s="67">
        <v>0.31909229591660199</v>
      </c>
      <c r="M31" s="67">
        <v>8.0484955823202498</v>
      </c>
      <c r="N31" s="66">
        <v>21337618.489999998</v>
      </c>
      <c r="O31" s="66">
        <v>343932439.77789998</v>
      </c>
      <c r="P31" s="66">
        <v>50399</v>
      </c>
      <c r="Q31" s="66">
        <v>48445</v>
      </c>
      <c r="R31" s="67">
        <v>4.0334399834864199</v>
      </c>
      <c r="S31" s="66">
        <v>29.780155768963699</v>
      </c>
      <c r="T31" s="66">
        <v>32.560505492826898</v>
      </c>
      <c r="U31" s="68">
        <v>-9.3362497679104806</v>
      </c>
      <c r="V31" s="35"/>
      <c r="W31" s="35"/>
    </row>
    <row r="32" spans="1:23" ht="12" thickBot="1">
      <c r="A32" s="49"/>
      <c r="B32" s="51" t="s">
        <v>30</v>
      </c>
      <c r="C32" s="52"/>
      <c r="D32" s="66">
        <v>189957.0534</v>
      </c>
      <c r="E32" s="66">
        <v>197987</v>
      </c>
      <c r="F32" s="67">
        <v>95.9442051245789</v>
      </c>
      <c r="G32" s="66">
        <v>134889.3363</v>
      </c>
      <c r="H32" s="67">
        <v>40.824366558915301</v>
      </c>
      <c r="I32" s="66">
        <v>44162.897900000004</v>
      </c>
      <c r="J32" s="67">
        <v>23.248885529406699</v>
      </c>
      <c r="K32" s="66">
        <v>40217.270400000001</v>
      </c>
      <c r="L32" s="67">
        <v>29.815010958727701</v>
      </c>
      <c r="M32" s="67">
        <v>9.8107789533125003E-2</v>
      </c>
      <c r="N32" s="66">
        <v>3137750.0833999999</v>
      </c>
      <c r="O32" s="66">
        <v>50580658.751100004</v>
      </c>
      <c r="P32" s="66">
        <v>38685</v>
      </c>
      <c r="Q32" s="66">
        <v>38078</v>
      </c>
      <c r="R32" s="67">
        <v>1.59409632858869</v>
      </c>
      <c r="S32" s="66">
        <v>4.9103542303218299</v>
      </c>
      <c r="T32" s="66">
        <v>4.8365060428593898</v>
      </c>
      <c r="U32" s="68">
        <v>1.50392790415032</v>
      </c>
      <c r="V32" s="35"/>
      <c r="W32" s="35"/>
    </row>
    <row r="33" spans="1:23" ht="12" thickBot="1">
      <c r="A33" s="49"/>
      <c r="B33" s="51" t="s">
        <v>31</v>
      </c>
      <c r="C33" s="52"/>
      <c r="D33" s="66">
        <v>30.769500000000001</v>
      </c>
      <c r="E33" s="69"/>
      <c r="F33" s="69"/>
      <c r="G33" s="66">
        <v>50.753100000000003</v>
      </c>
      <c r="H33" s="67">
        <v>-39.3741466038528</v>
      </c>
      <c r="I33" s="66">
        <v>5.9911000000000003</v>
      </c>
      <c r="J33" s="67">
        <v>19.470904629584499</v>
      </c>
      <c r="K33" s="66">
        <v>12.535</v>
      </c>
      <c r="L33" s="67">
        <v>24.697998742933901</v>
      </c>
      <c r="M33" s="67">
        <v>-0.52205025927403303</v>
      </c>
      <c r="N33" s="66">
        <v>134.62299999999999</v>
      </c>
      <c r="O33" s="66">
        <v>30320.688699999999</v>
      </c>
      <c r="P33" s="66">
        <v>6</v>
      </c>
      <c r="Q33" s="66">
        <v>6</v>
      </c>
      <c r="R33" s="67">
        <v>0</v>
      </c>
      <c r="S33" s="66">
        <v>5.1282500000000004</v>
      </c>
      <c r="T33" s="66">
        <v>5.7692666666666703</v>
      </c>
      <c r="U33" s="68">
        <v>-12.4997156274883</v>
      </c>
      <c r="V33" s="35"/>
      <c r="W33" s="35"/>
    </row>
    <row r="34" spans="1:23" ht="12" thickBot="1">
      <c r="A34" s="49"/>
      <c r="B34" s="51" t="s">
        <v>36</v>
      </c>
      <c r="C34" s="52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6">
        <v>25.9</v>
      </c>
      <c r="P34" s="69"/>
      <c r="Q34" s="69"/>
      <c r="R34" s="69"/>
      <c r="S34" s="69"/>
      <c r="T34" s="69"/>
      <c r="U34" s="70"/>
      <c r="V34" s="35"/>
      <c r="W34" s="35"/>
    </row>
    <row r="35" spans="1:23" ht="12" thickBot="1">
      <c r="A35" s="49"/>
      <c r="B35" s="51" t="s">
        <v>32</v>
      </c>
      <c r="C35" s="52"/>
      <c r="D35" s="66">
        <v>414672.19549999997</v>
      </c>
      <c r="E35" s="66">
        <v>268600</v>
      </c>
      <c r="F35" s="67">
        <v>154.382798026806</v>
      </c>
      <c r="G35" s="66">
        <v>273581.88770000002</v>
      </c>
      <c r="H35" s="67">
        <v>51.5715089862654</v>
      </c>
      <c r="I35" s="66">
        <v>38820.592700000001</v>
      </c>
      <c r="J35" s="67">
        <v>9.3617544463503801</v>
      </c>
      <c r="K35" s="66">
        <v>41385.115400000002</v>
      </c>
      <c r="L35" s="67">
        <v>15.1271400851585</v>
      </c>
      <c r="M35" s="67">
        <v>-6.1967271933715998E-2</v>
      </c>
      <c r="N35" s="66">
        <v>6439586.9994000001</v>
      </c>
      <c r="O35" s="66">
        <v>59295097.512599997</v>
      </c>
      <c r="P35" s="66">
        <v>19685</v>
      </c>
      <c r="Q35" s="66">
        <v>20869</v>
      </c>
      <c r="R35" s="67">
        <v>-5.6734869902726599</v>
      </c>
      <c r="S35" s="66">
        <v>21.0653896621793</v>
      </c>
      <c r="T35" s="66">
        <v>19.7710505965787</v>
      </c>
      <c r="U35" s="68">
        <v>6.1443870080623997</v>
      </c>
      <c r="V35" s="35"/>
      <c r="W35" s="35"/>
    </row>
    <row r="36" spans="1:23" ht="12" thickBot="1">
      <c r="A36" s="49"/>
      <c r="B36" s="51" t="s">
        <v>37</v>
      </c>
      <c r="C36" s="52"/>
      <c r="D36" s="69"/>
      <c r="E36" s="66">
        <v>1237071</v>
      </c>
      <c r="F36" s="69"/>
      <c r="G36" s="66">
        <v>44212.44</v>
      </c>
      <c r="H36" s="69"/>
      <c r="I36" s="69"/>
      <c r="J36" s="69"/>
      <c r="K36" s="66">
        <v>1821.1282000000001</v>
      </c>
      <c r="L36" s="67">
        <v>4.1190402520195697</v>
      </c>
      <c r="M36" s="69"/>
      <c r="N36" s="69"/>
      <c r="O36" s="69"/>
      <c r="P36" s="69"/>
      <c r="Q36" s="69"/>
      <c r="R36" s="69"/>
      <c r="S36" s="69"/>
      <c r="T36" s="69"/>
      <c r="U36" s="70"/>
      <c r="V36" s="35"/>
      <c r="W36" s="35"/>
    </row>
    <row r="37" spans="1:23" ht="12" customHeight="1" thickBot="1">
      <c r="A37" s="49"/>
      <c r="B37" s="51" t="s">
        <v>38</v>
      </c>
      <c r="C37" s="52"/>
      <c r="D37" s="69"/>
      <c r="E37" s="66">
        <v>398671</v>
      </c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70"/>
      <c r="V37" s="35"/>
      <c r="W37" s="35"/>
    </row>
    <row r="38" spans="1:23" ht="12" thickBot="1">
      <c r="A38" s="49"/>
      <c r="B38" s="51" t="s">
        <v>39</v>
      </c>
      <c r="C38" s="52"/>
      <c r="D38" s="69"/>
      <c r="E38" s="66">
        <v>469298</v>
      </c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70"/>
      <c r="V38" s="35"/>
      <c r="W38" s="35"/>
    </row>
    <row r="39" spans="1:23" ht="12" customHeight="1" thickBot="1">
      <c r="A39" s="49"/>
      <c r="B39" s="51" t="s">
        <v>33</v>
      </c>
      <c r="C39" s="52"/>
      <c r="D39" s="66">
        <v>305877.3493</v>
      </c>
      <c r="E39" s="66">
        <v>625288</v>
      </c>
      <c r="F39" s="67">
        <v>48.917834549839398</v>
      </c>
      <c r="G39" s="66">
        <v>267797.42499999999</v>
      </c>
      <c r="H39" s="67">
        <v>14.219675301209501</v>
      </c>
      <c r="I39" s="66">
        <v>18127.117600000001</v>
      </c>
      <c r="J39" s="67">
        <v>5.9262700038050902</v>
      </c>
      <c r="K39" s="66">
        <v>13860.0679</v>
      </c>
      <c r="L39" s="67">
        <v>5.1755792274701697</v>
      </c>
      <c r="M39" s="67">
        <v>0.30786643548838599</v>
      </c>
      <c r="N39" s="66">
        <v>5436593.1804</v>
      </c>
      <c r="O39" s="66">
        <v>126814091.3884</v>
      </c>
      <c r="P39" s="66">
        <v>540</v>
      </c>
      <c r="Q39" s="66">
        <v>532</v>
      </c>
      <c r="R39" s="67">
        <v>1.5037593984962501</v>
      </c>
      <c r="S39" s="66">
        <v>566.43953574074101</v>
      </c>
      <c r="T39" s="66">
        <v>664.26964642857104</v>
      </c>
      <c r="U39" s="68">
        <v>-17.271059753958902</v>
      </c>
      <c r="V39" s="35"/>
      <c r="W39" s="35"/>
    </row>
    <row r="40" spans="1:23" ht="12" thickBot="1">
      <c r="A40" s="49"/>
      <c r="B40" s="51" t="s">
        <v>34</v>
      </c>
      <c r="C40" s="52"/>
      <c r="D40" s="66">
        <v>760746.81440000003</v>
      </c>
      <c r="E40" s="66">
        <v>619977</v>
      </c>
      <c r="F40" s="67">
        <v>122.70565108060499</v>
      </c>
      <c r="G40" s="66">
        <v>531245.152</v>
      </c>
      <c r="H40" s="67">
        <v>43.200707156759101</v>
      </c>
      <c r="I40" s="66">
        <v>54557.250500000002</v>
      </c>
      <c r="J40" s="67">
        <v>7.1715384760472798</v>
      </c>
      <c r="K40" s="66">
        <v>49251.094799999999</v>
      </c>
      <c r="L40" s="67">
        <v>9.2708789180630493</v>
      </c>
      <c r="M40" s="67">
        <v>0.107736807101393</v>
      </c>
      <c r="N40" s="66">
        <v>12632871.969900001</v>
      </c>
      <c r="O40" s="66">
        <v>178916637.23699999</v>
      </c>
      <c r="P40" s="66">
        <v>3946</v>
      </c>
      <c r="Q40" s="66">
        <v>3900</v>
      </c>
      <c r="R40" s="67">
        <v>1.17948717948717</v>
      </c>
      <c r="S40" s="66">
        <v>192.78935995945301</v>
      </c>
      <c r="T40" s="66">
        <v>195.32315353846201</v>
      </c>
      <c r="U40" s="68">
        <v>-1.3142808189942801</v>
      </c>
      <c r="V40" s="35"/>
      <c r="W40" s="35"/>
    </row>
    <row r="41" spans="1:23" ht="12" thickBot="1">
      <c r="A41" s="49"/>
      <c r="B41" s="51" t="s">
        <v>40</v>
      </c>
      <c r="C41" s="52"/>
      <c r="D41" s="69"/>
      <c r="E41" s="66">
        <v>442124</v>
      </c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70"/>
      <c r="V41" s="35"/>
      <c r="W41" s="35"/>
    </row>
    <row r="42" spans="1:23" ht="12" thickBot="1">
      <c r="A42" s="49"/>
      <c r="B42" s="51" t="s">
        <v>41</v>
      </c>
      <c r="C42" s="52"/>
      <c r="D42" s="69"/>
      <c r="E42" s="66">
        <v>184434</v>
      </c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70"/>
      <c r="V42" s="35"/>
      <c r="W42" s="35"/>
    </row>
    <row r="43" spans="1:23" ht="12" thickBot="1">
      <c r="A43" s="50"/>
      <c r="B43" s="51" t="s">
        <v>35</v>
      </c>
      <c r="C43" s="52"/>
      <c r="D43" s="71">
        <v>18241.598900000001</v>
      </c>
      <c r="E43" s="72"/>
      <c r="F43" s="72"/>
      <c r="G43" s="71">
        <v>39135.478999999999</v>
      </c>
      <c r="H43" s="73">
        <v>-53.388589162279096</v>
      </c>
      <c r="I43" s="71">
        <v>2065.7004999999999</v>
      </c>
      <c r="J43" s="73">
        <v>11.324119729438801</v>
      </c>
      <c r="K43" s="71">
        <v>3974.6631000000002</v>
      </c>
      <c r="L43" s="73">
        <v>10.156163158243199</v>
      </c>
      <c r="M43" s="73">
        <v>-0.48028286976071</v>
      </c>
      <c r="N43" s="71">
        <v>723385.22340000002</v>
      </c>
      <c r="O43" s="71">
        <v>16693467.6744</v>
      </c>
      <c r="P43" s="71">
        <v>76</v>
      </c>
      <c r="Q43" s="71">
        <v>62</v>
      </c>
      <c r="R43" s="73">
        <v>22.580645161290299</v>
      </c>
      <c r="S43" s="71">
        <v>240.02103815789499</v>
      </c>
      <c r="T43" s="71">
        <v>433.865729032258</v>
      </c>
      <c r="U43" s="74">
        <v>-80.761541722374005</v>
      </c>
      <c r="V43" s="35"/>
      <c r="W43" s="35"/>
    </row>
  </sheetData>
  <mergeCells count="41">
    <mergeCell ref="A1:U4"/>
    <mergeCell ref="W1:W4"/>
    <mergeCell ref="B6:C6"/>
    <mergeCell ref="A7:C7"/>
    <mergeCell ref="A8:A43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7:C37"/>
    <mergeCell ref="B38:C38"/>
    <mergeCell ref="B39:C39"/>
    <mergeCell ref="B40:C40"/>
    <mergeCell ref="B43:C43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sqref="A1:H31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135179</v>
      </c>
      <c r="D2" s="32">
        <v>1152181.9609709401</v>
      </c>
      <c r="E2" s="32">
        <v>1156047.60105983</v>
      </c>
      <c r="F2" s="32">
        <v>-3865.6400888888902</v>
      </c>
      <c r="G2" s="32">
        <v>1156047.60105983</v>
      </c>
      <c r="H2" s="32">
        <v>-3.35506041565807E-3</v>
      </c>
    </row>
    <row r="3" spans="1:8" ht="14.25">
      <c r="A3" s="32">
        <v>2</v>
      </c>
      <c r="B3" s="33">
        <v>13</v>
      </c>
      <c r="C3" s="32">
        <v>38271</v>
      </c>
      <c r="D3" s="32">
        <v>140605.10932308401</v>
      </c>
      <c r="E3" s="32">
        <v>110934.844433901</v>
      </c>
      <c r="F3" s="32">
        <v>29670.264889183902</v>
      </c>
      <c r="G3" s="32">
        <v>110934.844433901</v>
      </c>
      <c r="H3" s="32">
        <v>0.21101839778102999</v>
      </c>
    </row>
    <row r="4" spans="1:8" ht="14.25">
      <c r="A4" s="32">
        <v>3</v>
      </c>
      <c r="B4" s="33">
        <v>14</v>
      </c>
      <c r="C4" s="32">
        <v>141549</v>
      </c>
      <c r="D4" s="32">
        <v>205221.537978632</v>
      </c>
      <c r="E4" s="32">
        <v>154877.413275214</v>
      </c>
      <c r="F4" s="32">
        <v>50344.124703418798</v>
      </c>
      <c r="G4" s="32">
        <v>154877.413275214</v>
      </c>
      <c r="H4" s="32">
        <v>0.24531598973135399</v>
      </c>
    </row>
    <row r="5" spans="1:8" ht="14.25">
      <c r="A5" s="32">
        <v>4</v>
      </c>
      <c r="B5" s="33">
        <v>15</v>
      </c>
      <c r="C5" s="32">
        <v>7782</v>
      </c>
      <c r="D5" s="32">
        <v>140955.34131196601</v>
      </c>
      <c r="E5" s="32">
        <v>117216.550981197</v>
      </c>
      <c r="F5" s="32">
        <v>23738.790330769199</v>
      </c>
      <c r="G5" s="32">
        <v>117216.550981197</v>
      </c>
      <c r="H5" s="32">
        <v>0.16841355644856301</v>
      </c>
    </row>
    <row r="6" spans="1:8" ht="14.25">
      <c r="A6" s="32">
        <v>5</v>
      </c>
      <c r="B6" s="33">
        <v>16</v>
      </c>
      <c r="C6" s="32">
        <v>5193</v>
      </c>
      <c r="D6" s="32">
        <v>477275.72360085498</v>
      </c>
      <c r="E6" s="32">
        <v>472764.04119316197</v>
      </c>
      <c r="F6" s="32">
        <v>4511.6824076923103</v>
      </c>
      <c r="G6" s="32">
        <v>472764.04119316197</v>
      </c>
      <c r="H6" s="32">
        <v>9.4529895081473404E-3</v>
      </c>
    </row>
    <row r="7" spans="1:8" ht="14.25">
      <c r="A7" s="32">
        <v>6</v>
      </c>
      <c r="B7" s="33">
        <v>17</v>
      </c>
      <c r="C7" s="32">
        <v>42104</v>
      </c>
      <c r="D7" s="32">
        <v>959403.41095555597</v>
      </c>
      <c r="E7" s="32">
        <v>902803.34117521404</v>
      </c>
      <c r="F7" s="32">
        <v>56600.069780341903</v>
      </c>
      <c r="G7" s="32">
        <v>902803.34117521404</v>
      </c>
      <c r="H7" s="32">
        <v>5.8995068324771603E-2</v>
      </c>
    </row>
    <row r="8" spans="1:8" ht="14.25">
      <c r="A8" s="32">
        <v>7</v>
      </c>
      <c r="B8" s="33">
        <v>18</v>
      </c>
      <c r="C8" s="32">
        <v>96965</v>
      </c>
      <c r="D8" s="32">
        <v>333826.44723931601</v>
      </c>
      <c r="E8" s="32">
        <v>270843.31917264999</v>
      </c>
      <c r="F8" s="32">
        <v>62983.128066666701</v>
      </c>
      <c r="G8" s="32">
        <v>270843.31917264999</v>
      </c>
      <c r="H8" s="32">
        <v>0.188670276389201</v>
      </c>
    </row>
    <row r="9" spans="1:8" ht="14.25">
      <c r="A9" s="32">
        <v>8</v>
      </c>
      <c r="B9" s="33">
        <v>19</v>
      </c>
      <c r="C9" s="32">
        <v>44624</v>
      </c>
      <c r="D9" s="32">
        <v>319746.12046923098</v>
      </c>
      <c r="E9" s="32">
        <v>296748.80731453001</v>
      </c>
      <c r="F9" s="32">
        <v>22997.3131547009</v>
      </c>
      <c r="G9" s="32">
        <v>296748.80731453001</v>
      </c>
      <c r="H9" s="32">
        <v>7.1923665941441506E-2</v>
      </c>
    </row>
    <row r="10" spans="1:8" ht="14.25">
      <c r="A10" s="32">
        <v>9</v>
      </c>
      <c r="B10" s="33">
        <v>21</v>
      </c>
      <c r="C10" s="32">
        <v>162855</v>
      </c>
      <c r="D10" s="32">
        <v>708465.23899999994</v>
      </c>
      <c r="E10" s="32">
        <v>646327.35019999999</v>
      </c>
      <c r="F10" s="32">
        <v>62137.888800000001</v>
      </c>
      <c r="G10" s="32">
        <v>646327.35019999999</v>
      </c>
      <c r="H10" s="32">
        <v>8.7707745390172898E-2</v>
      </c>
    </row>
    <row r="11" spans="1:8" ht="14.25">
      <c r="A11" s="32">
        <v>10</v>
      </c>
      <c r="B11" s="33">
        <v>22</v>
      </c>
      <c r="C11" s="32">
        <v>33665</v>
      </c>
      <c r="D11" s="32">
        <v>530589.38775641005</v>
      </c>
      <c r="E11" s="32">
        <v>512272.86872564099</v>
      </c>
      <c r="F11" s="32">
        <v>18316.519030769199</v>
      </c>
      <c r="G11" s="32">
        <v>512272.86872564099</v>
      </c>
      <c r="H11" s="32">
        <v>3.4521080619837399E-2</v>
      </c>
    </row>
    <row r="12" spans="1:8" ht="14.25">
      <c r="A12" s="32">
        <v>11</v>
      </c>
      <c r="B12" s="33">
        <v>23</v>
      </c>
      <c r="C12" s="32">
        <v>268220.55200000003</v>
      </c>
      <c r="D12" s="32">
        <v>2460443.0544324801</v>
      </c>
      <c r="E12" s="32">
        <v>2102054.1371401702</v>
      </c>
      <c r="F12" s="32">
        <v>358388.917292308</v>
      </c>
      <c r="G12" s="32">
        <v>2102054.1371401702</v>
      </c>
      <c r="H12" s="32">
        <v>0.14566031782230099</v>
      </c>
    </row>
    <row r="13" spans="1:8" ht="14.25">
      <c r="A13" s="32">
        <v>12</v>
      </c>
      <c r="B13" s="33">
        <v>24</v>
      </c>
      <c r="C13" s="32">
        <v>39293.74</v>
      </c>
      <c r="D13" s="32">
        <v>918789.14141367504</v>
      </c>
      <c r="E13" s="32">
        <v>848027.82200854702</v>
      </c>
      <c r="F13" s="32">
        <v>70761.319405128204</v>
      </c>
      <c r="G13" s="32">
        <v>848027.82200854702</v>
      </c>
      <c r="H13" s="32">
        <v>7.7015842063885107E-2</v>
      </c>
    </row>
    <row r="14" spans="1:8" ht="14.25">
      <c r="A14" s="32">
        <v>13</v>
      </c>
      <c r="B14" s="33">
        <v>25</v>
      </c>
      <c r="C14" s="32">
        <v>92383</v>
      </c>
      <c r="D14" s="32">
        <v>1219949.0526999999</v>
      </c>
      <c r="E14" s="32">
        <v>1137808.3436</v>
      </c>
      <c r="F14" s="32">
        <v>82140.709099999993</v>
      </c>
      <c r="G14" s="32">
        <v>1137808.3436</v>
      </c>
      <c r="H14" s="32">
        <v>6.7331261840980594E-2</v>
      </c>
    </row>
    <row r="15" spans="1:8" ht="14.25">
      <c r="A15" s="32">
        <v>14</v>
      </c>
      <c r="B15" s="33">
        <v>26</v>
      </c>
      <c r="C15" s="32">
        <v>118503</v>
      </c>
      <c r="D15" s="32">
        <v>507828.49355700001</v>
      </c>
      <c r="E15" s="32">
        <v>468266.38754274999</v>
      </c>
      <c r="F15" s="32">
        <v>39562.106014250101</v>
      </c>
      <c r="G15" s="32">
        <v>468266.38754274999</v>
      </c>
      <c r="H15" s="32">
        <v>7.7904462857418394E-2</v>
      </c>
    </row>
    <row r="16" spans="1:8" ht="14.25">
      <c r="A16" s="32">
        <v>15</v>
      </c>
      <c r="B16" s="33">
        <v>27</v>
      </c>
      <c r="C16" s="32">
        <v>189769.49900000001</v>
      </c>
      <c r="D16" s="32">
        <v>1396492.64674897</v>
      </c>
      <c r="E16" s="32">
        <v>1197994.8786849601</v>
      </c>
      <c r="F16" s="32">
        <v>198497.76806401199</v>
      </c>
      <c r="G16" s="32">
        <v>1197994.8786849601</v>
      </c>
      <c r="H16" s="32">
        <v>0.142140217154823</v>
      </c>
    </row>
    <row r="17" spans="1:8" ht="14.25">
      <c r="A17" s="32">
        <v>16</v>
      </c>
      <c r="B17" s="33">
        <v>29</v>
      </c>
      <c r="C17" s="32">
        <v>289394</v>
      </c>
      <c r="D17" s="32">
        <v>3764935.5931265</v>
      </c>
      <c r="E17" s="32">
        <v>3815758.02622564</v>
      </c>
      <c r="F17" s="32">
        <v>-50822.433099145303</v>
      </c>
      <c r="G17" s="32">
        <v>3815758.02622564</v>
      </c>
      <c r="H17" s="32">
        <v>-1.34988851315093E-2</v>
      </c>
    </row>
    <row r="18" spans="1:8" ht="14.25">
      <c r="A18" s="32">
        <v>17</v>
      </c>
      <c r="B18" s="33">
        <v>31</v>
      </c>
      <c r="C18" s="32">
        <v>53452.262000000002</v>
      </c>
      <c r="D18" s="32">
        <v>357685.87317990302</v>
      </c>
      <c r="E18" s="32">
        <v>293691.43992337998</v>
      </c>
      <c r="F18" s="32">
        <v>63994.433256523203</v>
      </c>
      <c r="G18" s="32">
        <v>293691.43992337998</v>
      </c>
      <c r="H18" s="32">
        <v>0.17891238669170501</v>
      </c>
    </row>
    <row r="19" spans="1:8" ht="14.25">
      <c r="A19" s="32">
        <v>18</v>
      </c>
      <c r="B19" s="33">
        <v>32</v>
      </c>
      <c r="C19" s="32">
        <v>45562.383000000002</v>
      </c>
      <c r="D19" s="32">
        <v>651757.05861156504</v>
      </c>
      <c r="E19" s="32">
        <v>612151.78388113098</v>
      </c>
      <c r="F19" s="32">
        <v>39605.274730433499</v>
      </c>
      <c r="G19" s="32">
        <v>612151.78388113098</v>
      </c>
      <c r="H19" s="32">
        <v>6.0766928730782599E-2</v>
      </c>
    </row>
    <row r="20" spans="1:8" ht="14.25">
      <c r="A20" s="32">
        <v>19</v>
      </c>
      <c r="B20" s="33">
        <v>33</v>
      </c>
      <c r="C20" s="32">
        <v>44714.516000000003</v>
      </c>
      <c r="D20" s="32">
        <v>719202.49011504406</v>
      </c>
      <c r="E20" s="32">
        <v>574718.76717884303</v>
      </c>
      <c r="F20" s="32">
        <v>144483.722936201</v>
      </c>
      <c r="G20" s="32">
        <v>574718.76717884303</v>
      </c>
      <c r="H20" s="32">
        <v>0.20089435857360499</v>
      </c>
    </row>
    <row r="21" spans="1:8" ht="14.25">
      <c r="A21" s="32">
        <v>20</v>
      </c>
      <c r="B21" s="33">
        <v>34</v>
      </c>
      <c r="C21" s="32">
        <v>59677.923999999999</v>
      </c>
      <c r="D21" s="32">
        <v>338793.52967603802</v>
      </c>
      <c r="E21" s="32">
        <v>240032.06670749499</v>
      </c>
      <c r="F21" s="32">
        <v>98761.462968543507</v>
      </c>
      <c r="G21" s="32">
        <v>240032.06670749499</v>
      </c>
      <c r="H21" s="32">
        <v>0.291509294947225</v>
      </c>
    </row>
    <row r="22" spans="1:8" ht="14.25">
      <c r="A22" s="32">
        <v>21</v>
      </c>
      <c r="B22" s="33">
        <v>35</v>
      </c>
      <c r="C22" s="32">
        <v>73461.282999999996</v>
      </c>
      <c r="D22" s="32">
        <v>1738259.0784</v>
      </c>
      <c r="E22" s="32">
        <v>1672593.7218297799</v>
      </c>
      <c r="F22" s="32">
        <v>65665.356570223303</v>
      </c>
      <c r="G22" s="32">
        <v>1672593.7218297799</v>
      </c>
      <c r="H22" s="32">
        <v>3.7776507188252803E-2</v>
      </c>
    </row>
    <row r="23" spans="1:8" ht="14.25">
      <c r="A23" s="32">
        <v>22</v>
      </c>
      <c r="B23" s="33">
        <v>36</v>
      </c>
      <c r="C23" s="32">
        <v>159744.88699999999</v>
      </c>
      <c r="D23" s="32">
        <v>621736.47527168097</v>
      </c>
      <c r="E23" s="32">
        <v>511679.66140700399</v>
      </c>
      <c r="F23" s="32">
        <v>110056.81386467699</v>
      </c>
      <c r="G23" s="32">
        <v>511679.66140700399</v>
      </c>
      <c r="H23" s="32">
        <v>0.17701521181717</v>
      </c>
    </row>
    <row r="24" spans="1:8" ht="14.25">
      <c r="A24" s="32">
        <v>23</v>
      </c>
      <c r="B24" s="33">
        <v>37</v>
      </c>
      <c r="C24" s="32">
        <v>122097.841</v>
      </c>
      <c r="D24" s="32">
        <v>1053862.8289592899</v>
      </c>
      <c r="E24" s="32">
        <v>861796.58296485897</v>
      </c>
      <c r="F24" s="32">
        <v>192066.245994433</v>
      </c>
      <c r="G24" s="32">
        <v>861796.58296485897</v>
      </c>
      <c r="H24" s="32">
        <v>0.18224975842833599</v>
      </c>
    </row>
    <row r="25" spans="1:8" ht="14.25">
      <c r="A25" s="32">
        <v>24</v>
      </c>
      <c r="B25" s="33">
        <v>38</v>
      </c>
      <c r="C25" s="32">
        <v>315756</v>
      </c>
      <c r="D25" s="32">
        <v>1500889.98210265</v>
      </c>
      <c r="E25" s="32">
        <v>1455274.5005123899</v>
      </c>
      <c r="F25" s="32">
        <v>45615.481590265503</v>
      </c>
      <c r="G25" s="32">
        <v>1455274.5005123899</v>
      </c>
      <c r="H25" s="32">
        <v>3.03922886648634E-2</v>
      </c>
    </row>
    <row r="26" spans="1:8" ht="14.25">
      <c r="A26" s="32">
        <v>25</v>
      </c>
      <c r="B26" s="33">
        <v>39</v>
      </c>
      <c r="C26" s="32">
        <v>143275.03200000001</v>
      </c>
      <c r="D26" s="32">
        <v>189956.86031868201</v>
      </c>
      <c r="E26" s="32">
        <v>145794.14785545599</v>
      </c>
      <c r="F26" s="32">
        <v>44162.712463226097</v>
      </c>
      <c r="G26" s="32">
        <v>145794.14785545599</v>
      </c>
      <c r="H26" s="32">
        <v>0.232488115402288</v>
      </c>
    </row>
    <row r="27" spans="1:8" ht="14.25">
      <c r="A27" s="32">
        <v>26</v>
      </c>
      <c r="B27" s="33">
        <v>40</v>
      </c>
      <c r="C27" s="32">
        <v>8</v>
      </c>
      <c r="D27" s="32">
        <v>30.769400000000001</v>
      </c>
      <c r="E27" s="32">
        <v>24.778400000000001</v>
      </c>
      <c r="F27" s="32">
        <v>5.9909999999999997</v>
      </c>
      <c r="G27" s="32">
        <v>24.778400000000001</v>
      </c>
      <c r="H27" s="32">
        <v>0.19470642911464001</v>
      </c>
    </row>
    <row r="28" spans="1:8" ht="14.25">
      <c r="A28" s="32">
        <v>27</v>
      </c>
      <c r="B28" s="33">
        <v>42</v>
      </c>
      <c r="C28" s="32">
        <v>29754.665000000001</v>
      </c>
      <c r="D28" s="32">
        <v>414672.1949</v>
      </c>
      <c r="E28" s="32">
        <v>375851.6116</v>
      </c>
      <c r="F28" s="32">
        <v>38820.583299999998</v>
      </c>
      <c r="G28" s="32">
        <v>375851.6116</v>
      </c>
      <c r="H28" s="32">
        <v>9.3617521930453404E-2</v>
      </c>
    </row>
    <row r="29" spans="1:8" ht="14.25">
      <c r="A29" s="32">
        <v>28</v>
      </c>
      <c r="B29" s="33">
        <v>75</v>
      </c>
      <c r="C29" s="32">
        <v>544</v>
      </c>
      <c r="D29" s="32">
        <v>305877.35042734997</v>
      </c>
      <c r="E29" s="32">
        <v>287750.22940170899</v>
      </c>
      <c r="F29" s="32">
        <v>18127.121025641001</v>
      </c>
      <c r="G29" s="32">
        <v>287750.22940170899</v>
      </c>
      <c r="H29" s="32">
        <v>5.9262711019024701E-2</v>
      </c>
    </row>
    <row r="30" spans="1:8" ht="14.25">
      <c r="A30" s="32">
        <v>29</v>
      </c>
      <c r="B30" s="33">
        <v>76</v>
      </c>
      <c r="C30" s="32">
        <v>4393</v>
      </c>
      <c r="D30" s="32">
        <v>760746.807924786</v>
      </c>
      <c r="E30" s="32">
        <v>706189.564906838</v>
      </c>
      <c r="F30" s="32">
        <v>54557.243017948698</v>
      </c>
      <c r="G30" s="32">
        <v>706189.564906838</v>
      </c>
      <c r="H30" s="32">
        <v>7.1715375535749498E-2</v>
      </c>
    </row>
    <row r="31" spans="1:8" ht="14.25">
      <c r="A31" s="32">
        <v>30</v>
      </c>
      <c r="B31" s="33">
        <v>99</v>
      </c>
      <c r="C31" s="32">
        <v>77</v>
      </c>
      <c r="D31" s="32">
        <v>18241.598366235499</v>
      </c>
      <c r="E31" s="32">
        <v>16175.8976628092</v>
      </c>
      <c r="F31" s="32">
        <v>2065.7007034263702</v>
      </c>
      <c r="G31" s="32">
        <v>16175.8976628092</v>
      </c>
      <c r="H31" s="32">
        <v>0.113241211759705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2013-12-23T00:38:39Z</dcterms:modified>
</cp:coreProperties>
</file>