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<sst xmlns="http://schemas.openxmlformats.org/spreadsheetml/2006/main" count="114" uniqueCount="71">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</sst>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20754615.907600001</v>
      </c>
      <c r="F3" s="25">
        <f>RA!I7</f>
        <v>1506797.8498</v>
      </c>
      <c r="G3" s="16">
        <f>E3-F3</f>
        <v>19247818.057800002</v>
      </c>
      <c r="H3" s="27">
        <f>RA!J7</f>
        <v>7.2600613594021501</v>
      </c>
      <c r="I3" s="20">
        <f>SUM(I4:I39)</f>
        <v>20754619.666407548</v>
      </c>
      <c r="J3" s="21">
        <f>SUM(J4:J39)</f>
        <v>19247818.009825479</v>
      </c>
      <c r="K3" s="22">
        <f>E3-I3</f>
        <v>-3.758807547390461</v>
      </c>
      <c r="L3" s="22">
        <f>G3-J3</f>
        <v>4.7974523156881332E-2</v>
      </c>
    </row>
    <row r="4" spans="1:12">
      <c r="A4" s="59">
        <f>RA!A8</f>
        <v>41633</v>
      </c>
      <c r="B4" s="12">
        <v>12</v>
      </c>
      <c r="C4" s="56" t="s">
        <v>6</v>
      </c>
      <c r="D4" s="56"/>
      <c r="E4" s="15">
        <f>VLOOKUP(C4,RA!B8:D39,3,0)</f>
        <v>748203.26309999998</v>
      </c>
      <c r="F4" s="25">
        <f>VLOOKUP(C4,RA!B8:I43,8,0)</f>
        <v>86281.810800000007</v>
      </c>
      <c r="G4" s="16">
        <f t="shared" ref="G4:G39" si="0">E4-F4</f>
        <v>661921.4523</v>
      </c>
      <c r="H4" s="27">
        <f>RA!J8</f>
        <v>11.5318677497492</v>
      </c>
      <c r="I4" s="20">
        <f>VLOOKUP(B4,RMS!B:D,3,FALSE)</f>
        <v>748203.82169487199</v>
      </c>
      <c r="J4" s="21">
        <f>VLOOKUP(B4,RMS!B:E,4,FALSE)</f>
        <v>661921.454986325</v>
      </c>
      <c r="K4" s="22">
        <f t="shared" ref="K4:K39" si="1">E4-I4</f>
        <v>-0.55859487201087177</v>
      </c>
      <c r="L4" s="22">
        <f t="shared" ref="L4:L39" si="2">G4-J4</f>
        <v>-2.6863249950110912E-3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107736.66220000001</v>
      </c>
      <c r="F5" s="25">
        <f>VLOOKUP(C5,RA!B9:I44,8,0)</f>
        <v>20686.3367</v>
      </c>
      <c r="G5" s="16">
        <f t="shared" si="0"/>
        <v>87050.325500000006</v>
      </c>
      <c r="H5" s="27">
        <f>RA!J9</f>
        <v>19.200833103218201</v>
      </c>
      <c r="I5" s="20">
        <f>VLOOKUP(B5,RMS!B:D,3,FALSE)</f>
        <v>107736.706953029</v>
      </c>
      <c r="J5" s="21">
        <f>VLOOKUP(B5,RMS!B:E,4,FALSE)</f>
        <v>87050.326024740905</v>
      </c>
      <c r="K5" s="22">
        <f t="shared" si="1"/>
        <v>-4.4753028996638022E-2</v>
      </c>
      <c r="L5" s="22">
        <f t="shared" si="2"/>
        <v>-5.2474089898169041E-4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194854.99979999999</v>
      </c>
      <c r="F6" s="25">
        <f>VLOOKUP(C6,RA!B10:I45,8,0)</f>
        <v>44966.170599999998</v>
      </c>
      <c r="G6" s="16">
        <f t="shared" si="0"/>
        <v>149888.82919999998</v>
      </c>
      <c r="H6" s="27">
        <f>RA!J10</f>
        <v>23.076734313286</v>
      </c>
      <c r="I6" s="20">
        <f>VLOOKUP(B6,RMS!B:D,3,FALSE)</f>
        <v>194857.00675812</v>
      </c>
      <c r="J6" s="21">
        <f>VLOOKUP(B6,RMS!B:E,4,FALSE)</f>
        <v>149888.82900769199</v>
      </c>
      <c r="K6" s="22">
        <f t="shared" si="1"/>
        <v>-2.0069581200077664</v>
      </c>
      <c r="L6" s="22">
        <f t="shared" si="2"/>
        <v>1.9230798352509737E-4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93342.927800000005</v>
      </c>
      <c r="F7" s="25">
        <f>VLOOKUP(C7,RA!B11:I46,8,0)</f>
        <v>17100.300200000001</v>
      </c>
      <c r="G7" s="16">
        <f t="shared" si="0"/>
        <v>76242.627600000007</v>
      </c>
      <c r="H7" s="27">
        <f>RA!J11</f>
        <v>18.319866971217898</v>
      </c>
      <c r="I7" s="20">
        <f>VLOOKUP(B7,RMS!B:D,3,FALSE)</f>
        <v>93342.950028205101</v>
      </c>
      <c r="J7" s="21">
        <f>VLOOKUP(B7,RMS!B:E,4,FALSE)</f>
        <v>76242.627147008505</v>
      </c>
      <c r="K7" s="22">
        <f t="shared" si="1"/>
        <v>-2.2228205096325837E-2</v>
      </c>
      <c r="L7" s="22">
        <f t="shared" si="2"/>
        <v>4.5299150224309415E-4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444822.44809999998</v>
      </c>
      <c r="F8" s="25">
        <f>VLOOKUP(C8,RA!B12:I47,8,0)</f>
        <v>-22824.239799999999</v>
      </c>
      <c r="G8" s="16">
        <f t="shared" si="0"/>
        <v>467646.68789999996</v>
      </c>
      <c r="H8" s="27">
        <f>RA!J12</f>
        <v>-5.1310899208191296</v>
      </c>
      <c r="I8" s="20">
        <f>VLOOKUP(B8,RMS!B:D,3,FALSE)</f>
        <v>444822.431547863</v>
      </c>
      <c r="J8" s="21">
        <f>VLOOKUP(B8,RMS!B:E,4,FALSE)</f>
        <v>467646.68852393201</v>
      </c>
      <c r="K8" s="22">
        <f t="shared" si="1"/>
        <v>1.6552136978134513E-2</v>
      </c>
      <c r="L8" s="22">
        <f t="shared" si="2"/>
        <v>-6.2393205007538199E-4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485911.2389</v>
      </c>
      <c r="F9" s="25">
        <f>VLOOKUP(C9,RA!B13:I48,8,0)</f>
        <v>72524.714200000002</v>
      </c>
      <c r="G9" s="16">
        <f t="shared" si="0"/>
        <v>413386.52470000001</v>
      </c>
      <c r="H9" s="27">
        <f>RA!J13</f>
        <v>14.925506634541</v>
      </c>
      <c r="I9" s="20">
        <f>VLOOKUP(B9,RMS!B:D,3,FALSE)</f>
        <v>485911.37823247898</v>
      </c>
      <c r="J9" s="21">
        <f>VLOOKUP(B9,RMS!B:E,4,FALSE)</f>
        <v>413386.52631025598</v>
      </c>
      <c r="K9" s="22">
        <f t="shared" si="1"/>
        <v>-0.13933247898239642</v>
      </c>
      <c r="L9" s="22">
        <f t="shared" si="2"/>
        <v>-1.6102559748105705E-3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223974.7199</v>
      </c>
      <c r="F10" s="25">
        <f>VLOOKUP(C10,RA!B14:I49,8,0)</f>
        <v>41610.949000000001</v>
      </c>
      <c r="G10" s="16">
        <f t="shared" si="0"/>
        <v>182363.7709</v>
      </c>
      <c r="H10" s="27">
        <f>RA!J14</f>
        <v>18.578413232787302</v>
      </c>
      <c r="I10" s="20">
        <f>VLOOKUP(B10,RMS!B:D,3,FALSE)</f>
        <v>223974.71191452999</v>
      </c>
      <c r="J10" s="21">
        <f>VLOOKUP(B10,RMS!B:E,4,FALSE)</f>
        <v>182363.77264444399</v>
      </c>
      <c r="K10" s="22">
        <f t="shared" si="1"/>
        <v>7.9854700015857816E-3</v>
      </c>
      <c r="L10" s="22">
        <f t="shared" si="2"/>
        <v>-1.7444439872633666E-3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116338.1566</v>
      </c>
      <c r="F11" s="25">
        <f>VLOOKUP(C11,RA!B15:I50,8,0)</f>
        <v>14212.916300000001</v>
      </c>
      <c r="G11" s="16">
        <f t="shared" si="0"/>
        <v>102125.2403</v>
      </c>
      <c r="H11" s="27">
        <f>RA!J15</f>
        <v>12.2169000398275</v>
      </c>
      <c r="I11" s="20">
        <f>VLOOKUP(B11,RMS!B:D,3,FALSE)</f>
        <v>116338.21400000001</v>
      </c>
      <c r="J11" s="21">
        <f>VLOOKUP(B11,RMS!B:E,4,FALSE)</f>
        <v>102125.23878461499</v>
      </c>
      <c r="K11" s="22">
        <f t="shared" si="1"/>
        <v>-5.7400000005145557E-2</v>
      </c>
      <c r="L11" s="22">
        <f t="shared" si="2"/>
        <v>1.5153850108617917E-3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2640321.1255000001</v>
      </c>
      <c r="F12" s="25">
        <f>VLOOKUP(C12,RA!B16:I51,8,0)</f>
        <v>-163957.736</v>
      </c>
      <c r="G12" s="16">
        <f t="shared" si="0"/>
        <v>2804278.8615000001</v>
      </c>
      <c r="H12" s="27">
        <f>RA!J16</f>
        <v>-6.2097649568649</v>
      </c>
      <c r="I12" s="20">
        <f>VLOOKUP(B12,RMS!B:D,3,FALSE)</f>
        <v>2640320.9391000001</v>
      </c>
      <c r="J12" s="21">
        <f>VLOOKUP(B12,RMS!B:E,4,FALSE)</f>
        <v>2804278.8615000001</v>
      </c>
      <c r="K12" s="22">
        <f t="shared" si="1"/>
        <v>0.18640000000596046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1007004.4253999999</v>
      </c>
      <c r="F13" s="25">
        <f>VLOOKUP(C13,RA!B17:I52,8,0)</f>
        <v>39594.649599999997</v>
      </c>
      <c r="G13" s="16">
        <f t="shared" si="0"/>
        <v>967409.77579999994</v>
      </c>
      <c r="H13" s="27">
        <f>RA!J17</f>
        <v>3.9319240910259499</v>
      </c>
      <c r="I13" s="20">
        <f>VLOOKUP(B13,RMS!B:D,3,FALSE)</f>
        <v>1007004.48831368</v>
      </c>
      <c r="J13" s="21">
        <f>VLOOKUP(B13,RMS!B:E,4,FALSE)</f>
        <v>967409.77616495697</v>
      </c>
      <c r="K13" s="22">
        <f t="shared" si="1"/>
        <v>-6.2913680099882185E-2</v>
      </c>
      <c r="L13" s="22">
        <f t="shared" si="2"/>
        <v>-3.6495702806860209E-4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2104700.6201999998</v>
      </c>
      <c r="F14" s="25">
        <f>VLOOKUP(C14,RA!B18:I53,8,0)</f>
        <v>292395.59230000002</v>
      </c>
      <c r="G14" s="16">
        <f t="shared" si="0"/>
        <v>1812305.0278999996</v>
      </c>
      <c r="H14" s="27">
        <f>RA!J18</f>
        <v>13.8925027860834</v>
      </c>
      <c r="I14" s="20">
        <f>VLOOKUP(B14,RMS!B:D,3,FALSE)</f>
        <v>2104700.71979573</v>
      </c>
      <c r="J14" s="21">
        <f>VLOOKUP(B14,RMS!B:E,4,FALSE)</f>
        <v>1812305.02822222</v>
      </c>
      <c r="K14" s="22">
        <f t="shared" si="1"/>
        <v>-9.9595730192959309E-2</v>
      </c>
      <c r="L14" s="22">
        <f t="shared" si="2"/>
        <v>-3.2222038134932518E-4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1022882.6589</v>
      </c>
      <c r="F15" s="25">
        <f>VLOOKUP(C15,RA!B19:I54,8,0)</f>
        <v>28919.299599999998</v>
      </c>
      <c r="G15" s="16">
        <f t="shared" si="0"/>
        <v>993963.35930000001</v>
      </c>
      <c r="H15" s="27">
        <f>RA!J19</f>
        <v>2.8272352990224299</v>
      </c>
      <c r="I15" s="20">
        <f>VLOOKUP(B15,RMS!B:D,3,FALSE)</f>
        <v>1022882.67762308</v>
      </c>
      <c r="J15" s="21">
        <f>VLOOKUP(B15,RMS!B:E,4,FALSE)</f>
        <v>993963.35885982902</v>
      </c>
      <c r="K15" s="22">
        <f t="shared" si="1"/>
        <v>-1.8723079934716225E-2</v>
      </c>
      <c r="L15" s="22">
        <f t="shared" si="2"/>
        <v>4.4017098844051361E-4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1129656.0427000001</v>
      </c>
      <c r="F16" s="25">
        <f>VLOOKUP(C16,RA!B20:I55,8,0)</f>
        <v>48201.299599999998</v>
      </c>
      <c r="G16" s="16">
        <f t="shared" si="0"/>
        <v>1081454.7431000001</v>
      </c>
      <c r="H16" s="27">
        <f>RA!J20</f>
        <v>4.2669005235251696</v>
      </c>
      <c r="I16" s="20">
        <f>VLOOKUP(B16,RMS!B:D,3,FALSE)</f>
        <v>1129656.0906</v>
      </c>
      <c r="J16" s="21">
        <f>VLOOKUP(B16,RMS!B:E,4,FALSE)</f>
        <v>1081454.7431000001</v>
      </c>
      <c r="K16" s="22">
        <f t="shared" si="1"/>
        <v>-4.789999988861382E-2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376081.62479999999</v>
      </c>
      <c r="F17" s="25">
        <f>VLOOKUP(C17,RA!B21:I56,8,0)</f>
        <v>45674.120600000002</v>
      </c>
      <c r="G17" s="16">
        <f t="shared" si="0"/>
        <v>330407.50419999997</v>
      </c>
      <c r="H17" s="27">
        <f>RA!J21</f>
        <v>12.144736032846501</v>
      </c>
      <c r="I17" s="20">
        <f>VLOOKUP(B17,RMS!B:D,3,FALSE)</f>
        <v>376081.38458230102</v>
      </c>
      <c r="J17" s="21">
        <f>VLOOKUP(B17,RMS!B:E,4,FALSE)</f>
        <v>330407.50398672599</v>
      </c>
      <c r="K17" s="22">
        <f t="shared" si="1"/>
        <v>0.24021769897080958</v>
      </c>
      <c r="L17" s="22">
        <f t="shared" si="2"/>
        <v>2.1327397553250194E-4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954305.64809999999</v>
      </c>
      <c r="F18" s="25">
        <f>VLOOKUP(C18,RA!B22:I57,8,0)</f>
        <v>131993.50599999999</v>
      </c>
      <c r="G18" s="16">
        <f t="shared" si="0"/>
        <v>822312.14210000006</v>
      </c>
      <c r="H18" s="27">
        <f>RA!J22</f>
        <v>13.8313659007254</v>
      </c>
      <c r="I18" s="20">
        <f>VLOOKUP(B18,RMS!B:D,3,FALSE)</f>
        <v>954305.91068318603</v>
      </c>
      <c r="J18" s="21">
        <f>VLOOKUP(B18,RMS!B:E,4,FALSE)</f>
        <v>822312.14174070803</v>
      </c>
      <c r="K18" s="22">
        <f t="shared" si="1"/>
        <v>-0.26258318603504449</v>
      </c>
      <c r="L18" s="22">
        <f t="shared" si="2"/>
        <v>3.5929202567785978E-4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2940132.9769000001</v>
      </c>
      <c r="F19" s="25">
        <f>VLOOKUP(C19,RA!B23:I58,8,0)</f>
        <v>74625.249400000001</v>
      </c>
      <c r="G19" s="16">
        <f t="shared" si="0"/>
        <v>2865507.7275</v>
      </c>
      <c r="H19" s="27">
        <f>RA!J23</f>
        <v>2.5381589875803199</v>
      </c>
      <c r="I19" s="20">
        <f>VLOOKUP(B19,RMS!B:D,3,FALSE)</f>
        <v>2940134.0049880301</v>
      </c>
      <c r="J19" s="21">
        <f>VLOOKUP(B19,RMS!B:E,4,FALSE)</f>
        <v>2865507.7594452999</v>
      </c>
      <c r="K19" s="22">
        <f t="shared" si="1"/>
        <v>-1.0280880299396813</v>
      </c>
      <c r="L19" s="22">
        <f t="shared" si="2"/>
        <v>-3.1945299822837114E-2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276718.13400000002</v>
      </c>
      <c r="F20" s="25">
        <f>VLOOKUP(C20,RA!B24:I59,8,0)</f>
        <v>46201.931900000003</v>
      </c>
      <c r="G20" s="16">
        <f t="shared" si="0"/>
        <v>230516.20210000002</v>
      </c>
      <c r="H20" s="27">
        <f>RA!J24</f>
        <v>16.6963874872039</v>
      </c>
      <c r="I20" s="20">
        <f>VLOOKUP(B20,RMS!B:D,3,FALSE)</f>
        <v>276718.14007792901</v>
      </c>
      <c r="J20" s="21">
        <f>VLOOKUP(B20,RMS!B:E,4,FALSE)</f>
        <v>230516.198620251</v>
      </c>
      <c r="K20" s="22">
        <f t="shared" si="1"/>
        <v>-6.0779289924539626E-3</v>
      </c>
      <c r="L20" s="22">
        <f t="shared" si="2"/>
        <v>3.4797490225173533E-3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343377.2096</v>
      </c>
      <c r="F21" s="25">
        <f>VLOOKUP(C21,RA!B25:I60,8,0)</f>
        <v>29777.530200000001</v>
      </c>
      <c r="G21" s="16">
        <f t="shared" si="0"/>
        <v>313599.67940000002</v>
      </c>
      <c r="H21" s="27">
        <f>RA!J25</f>
        <v>8.6719588159877699</v>
      </c>
      <c r="I21" s="20">
        <f>VLOOKUP(B21,RMS!B:D,3,FALSE)</f>
        <v>343377.20905182703</v>
      </c>
      <c r="J21" s="21">
        <f>VLOOKUP(B21,RMS!B:E,4,FALSE)</f>
        <v>313599.68034145999</v>
      </c>
      <c r="K21" s="22">
        <f t="shared" si="1"/>
        <v>5.4817297495901585E-4</v>
      </c>
      <c r="L21" s="22">
        <f t="shared" si="2"/>
        <v>-9.4145996263250709E-4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571088.58490000002</v>
      </c>
      <c r="F22" s="25">
        <f>VLOOKUP(C22,RA!B26:I61,8,0)</f>
        <v>124628.6807</v>
      </c>
      <c r="G22" s="16">
        <f t="shared" si="0"/>
        <v>446459.90419999999</v>
      </c>
      <c r="H22" s="27">
        <f>RA!J26</f>
        <v>21.823003294983199</v>
      </c>
      <c r="I22" s="20">
        <f>VLOOKUP(B22,RMS!B:D,3,FALSE)</f>
        <v>571088.61414433899</v>
      </c>
      <c r="J22" s="21">
        <f>VLOOKUP(B22,RMS!B:E,4,FALSE)</f>
        <v>446459.90604520601</v>
      </c>
      <c r="K22" s="22">
        <f t="shared" si="1"/>
        <v>-2.9244338977150619E-2</v>
      </c>
      <c r="L22" s="22">
        <f t="shared" si="2"/>
        <v>-1.8452060176059604E-3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289712.9485</v>
      </c>
      <c r="F23" s="25">
        <f>VLOOKUP(C23,RA!B27:I62,8,0)</f>
        <v>86968.001799999998</v>
      </c>
      <c r="G23" s="16">
        <f t="shared" si="0"/>
        <v>202744.9467</v>
      </c>
      <c r="H23" s="27">
        <f>RA!J27</f>
        <v>30.018679610379898</v>
      </c>
      <c r="I23" s="20">
        <f>VLOOKUP(B23,RMS!B:D,3,FALSE)</f>
        <v>289712.93811823602</v>
      </c>
      <c r="J23" s="21">
        <f>VLOOKUP(B23,RMS!B:E,4,FALSE)</f>
        <v>202744.954119684</v>
      </c>
      <c r="K23" s="22">
        <f t="shared" si="1"/>
        <v>1.0381763975601643E-2</v>
      </c>
      <c r="L23" s="22">
        <f t="shared" si="2"/>
        <v>-7.4196839996147901E-3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1155863.2476999999</v>
      </c>
      <c r="F24" s="25">
        <f>VLOOKUP(C24,RA!B28:I63,8,0)</f>
        <v>50958.304199999999</v>
      </c>
      <c r="G24" s="16">
        <f t="shared" si="0"/>
        <v>1104904.9435000001</v>
      </c>
      <c r="H24" s="27">
        <f>RA!J28</f>
        <v>4.4086793399997504</v>
      </c>
      <c r="I24" s="20">
        <f>VLOOKUP(B24,RMS!B:D,3,FALSE)</f>
        <v>1155863.24655575</v>
      </c>
      <c r="J24" s="21">
        <f>VLOOKUP(B24,RMS!B:E,4,FALSE)</f>
        <v>1104904.9450167201</v>
      </c>
      <c r="K24" s="22">
        <f t="shared" si="1"/>
        <v>1.1442499235272408E-3</v>
      </c>
      <c r="L24" s="22">
        <f t="shared" si="2"/>
        <v>-1.5167200472205877E-3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535069.65899999999</v>
      </c>
      <c r="F25" s="25">
        <f>VLOOKUP(C25,RA!B29:I64,8,0)</f>
        <v>92458.347599999994</v>
      </c>
      <c r="G25" s="16">
        <f t="shared" si="0"/>
        <v>442611.31140000001</v>
      </c>
      <c r="H25" s="27">
        <f>RA!J29</f>
        <v>17.279684251354599</v>
      </c>
      <c r="I25" s="20">
        <f>VLOOKUP(B25,RMS!B:D,3,FALSE)</f>
        <v>535069.65743628296</v>
      </c>
      <c r="J25" s="21">
        <f>VLOOKUP(B25,RMS!B:E,4,FALSE)</f>
        <v>442611.27698874997</v>
      </c>
      <c r="K25" s="22">
        <f t="shared" si="1"/>
        <v>1.5637170290574431E-3</v>
      </c>
      <c r="L25" s="22">
        <f t="shared" si="2"/>
        <v>3.4411250031553209E-2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773247.33600000001</v>
      </c>
      <c r="F26" s="25">
        <f>VLOOKUP(C26,RA!B30:I65,8,0)</f>
        <v>136197.905</v>
      </c>
      <c r="G26" s="16">
        <f t="shared" si="0"/>
        <v>637049.43099999998</v>
      </c>
      <c r="H26" s="27">
        <f>RA!J30</f>
        <v>17.613756770834801</v>
      </c>
      <c r="I26" s="20">
        <f>VLOOKUP(B26,RMS!B:D,3,FALSE)</f>
        <v>773247.34122389404</v>
      </c>
      <c r="J26" s="21">
        <f>VLOOKUP(B26,RMS!B:E,4,FALSE)</f>
        <v>637049.42006600602</v>
      </c>
      <c r="K26" s="22">
        <f t="shared" si="1"/>
        <v>-5.2238940261304379E-3</v>
      </c>
      <c r="L26" s="22">
        <f t="shared" si="2"/>
        <v>1.0933993966318667E-2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737694.37509999995</v>
      </c>
      <c r="F27" s="25">
        <f>VLOOKUP(C27,RA!B31:I66,8,0)</f>
        <v>41065.475100000003</v>
      </c>
      <c r="G27" s="16">
        <f t="shared" si="0"/>
        <v>696628.89999999991</v>
      </c>
      <c r="H27" s="27">
        <f>RA!J31</f>
        <v>5.5667328484690302</v>
      </c>
      <c r="I27" s="20">
        <f>VLOOKUP(B27,RMS!B:D,3,FALSE)</f>
        <v>737694.31825752195</v>
      </c>
      <c r="J27" s="21">
        <f>VLOOKUP(B27,RMS!B:E,4,FALSE)</f>
        <v>696628.85260176996</v>
      </c>
      <c r="K27" s="22">
        <f t="shared" si="1"/>
        <v>5.684247799217701E-2</v>
      </c>
      <c r="L27" s="22">
        <f t="shared" si="2"/>
        <v>4.7398229944519699E-2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140448.0515</v>
      </c>
      <c r="F28" s="25">
        <f>VLOOKUP(C28,RA!B32:I67,8,0)</f>
        <v>38236.075100000002</v>
      </c>
      <c r="G28" s="16">
        <f t="shared" si="0"/>
        <v>102211.9764</v>
      </c>
      <c r="H28" s="27">
        <f>RA!J32</f>
        <v>27.224354265961502</v>
      </c>
      <c r="I28" s="20">
        <f>VLOOKUP(B28,RMS!B:D,3,FALSE)</f>
        <v>140447.94925188701</v>
      </c>
      <c r="J28" s="21">
        <f>VLOOKUP(B28,RMS!B:E,4,FALSE)</f>
        <v>102211.97016111101</v>
      </c>
      <c r="K28" s="22">
        <f t="shared" si="1"/>
        <v>0.10224811299121939</v>
      </c>
      <c r="L28" s="22">
        <f t="shared" si="2"/>
        <v>6.2388889928115532E-3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11.538500000000001</v>
      </c>
      <c r="F29" s="25">
        <f>VLOOKUP(C29,RA!B33:I68,8,0)</f>
        <v>2.2465999999999999</v>
      </c>
      <c r="G29" s="16">
        <f t="shared" si="0"/>
        <v>9.2919000000000018</v>
      </c>
      <c r="H29" s="27">
        <f>RA!J33</f>
        <v>19.470468431771899</v>
      </c>
      <c r="I29" s="20">
        <f>VLOOKUP(B29,RMS!B:D,3,FALSE)</f>
        <v>11.538500000000001</v>
      </c>
      <c r="J29" s="21">
        <f>VLOOKUP(B29,RMS!B:E,4,FALSE)</f>
        <v>9.2919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295440.98180000001</v>
      </c>
      <c r="F31" s="25">
        <f>VLOOKUP(C31,RA!B35:I70,8,0)</f>
        <v>29283.7438</v>
      </c>
      <c r="G31" s="16">
        <f t="shared" si="0"/>
        <v>266157.23800000001</v>
      </c>
      <c r="H31" s="27">
        <f>RA!J35</f>
        <v>9.9118760104255799</v>
      </c>
      <c r="I31" s="20">
        <f>VLOOKUP(B31,RMS!B:D,3,FALSE)</f>
        <v>295440.98090000002</v>
      </c>
      <c r="J31" s="21">
        <f>VLOOKUP(B31,RMS!B:E,4,FALSE)</f>
        <v>266157.24609999999</v>
      </c>
      <c r="K31" s="22">
        <f t="shared" si="1"/>
        <v>8.9999998454004526E-4</v>
      </c>
      <c r="L31" s="22">
        <f t="shared" si="2"/>
        <v>-8.0999999772757292E-3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366268.37469999999</v>
      </c>
      <c r="F35" s="25">
        <f>VLOOKUP(C35,RA!B8:I74,8,0)</f>
        <v>18638.967499999999</v>
      </c>
      <c r="G35" s="16">
        <f t="shared" si="0"/>
        <v>347629.40720000002</v>
      </c>
      <c r="H35" s="27">
        <f>RA!J39</f>
        <v>5.0888825755886398</v>
      </c>
      <c r="I35" s="20">
        <f>VLOOKUP(B35,RMS!B:D,3,FALSE)</f>
        <v>366268.376068376</v>
      </c>
      <c r="J35" s="21">
        <f>VLOOKUP(B35,RMS!B:E,4,FALSE)</f>
        <v>347629.40487179498</v>
      </c>
      <c r="K35" s="22">
        <f t="shared" si="1"/>
        <v>-1.3683760189451277E-3</v>
      </c>
      <c r="L35" s="22">
        <f t="shared" si="2"/>
        <v>2.328205038793385E-3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626876.1237</v>
      </c>
      <c r="F36" s="25">
        <f>VLOOKUP(C36,RA!B8:I75,8,0)</f>
        <v>35101.285799999998</v>
      </c>
      <c r="G36" s="16">
        <f t="shared" si="0"/>
        <v>591774.83790000004</v>
      </c>
      <c r="H36" s="27">
        <f>RA!J40</f>
        <v>5.5993974683263197</v>
      </c>
      <c r="I36" s="20">
        <f>VLOOKUP(B36,RMS!B:D,3,FALSE)</f>
        <v>626876.11636068404</v>
      </c>
      <c r="J36" s="21">
        <f>VLOOKUP(B36,RMS!B:E,4,FALSE)</f>
        <v>591774.83752649603</v>
      </c>
      <c r="K36" s="22">
        <f t="shared" si="1"/>
        <v>7.3393159545958042E-3</v>
      </c>
      <c r="L36" s="22">
        <f t="shared" si="2"/>
        <v>3.7350400816649199E-4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52529.803699999997</v>
      </c>
      <c r="F39" s="25">
        <f>VLOOKUP(C39,RA!B8:I78,8,0)</f>
        <v>5274.4153999999999</v>
      </c>
      <c r="G39" s="16">
        <f t="shared" si="0"/>
        <v>47255.388299999999</v>
      </c>
      <c r="H39" s="27">
        <f>RA!J43</f>
        <v>10.0408054637372</v>
      </c>
      <c r="I39" s="20">
        <f>VLOOKUP(B39,RMS!B:D,3,FALSE)</f>
        <v>52529.803645715197</v>
      </c>
      <c r="J39" s="21">
        <f>VLOOKUP(B39,RMS!B:E,4,FALSE)</f>
        <v>47255.389017472196</v>
      </c>
      <c r="K39" s="22">
        <f t="shared" si="1"/>
        <v>5.4284799261949956E-5</v>
      </c>
      <c r="L39" s="22">
        <f t="shared" si="2"/>
        <v>-7.1747219772078097E-4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20754615.907600001</v>
      </c>
      <c r="E7" s="44">
        <v>24069700</v>
      </c>
      <c r="F7" s="45">
        <v>86.227148271893697</v>
      </c>
      <c r="G7" s="44">
        <v>16564457.9571</v>
      </c>
      <c r="H7" s="45">
        <v>25.2960764629427</v>
      </c>
      <c r="I7" s="44">
        <v>1506797.8498</v>
      </c>
      <c r="J7" s="45">
        <v>7.2600613594021501</v>
      </c>
      <c r="K7" s="44">
        <v>2003466.9835000001</v>
      </c>
      <c r="L7" s="45">
        <v>12.094974605801999</v>
      </c>
      <c r="M7" s="45">
        <v>-0.24790482587955301</v>
      </c>
      <c r="N7" s="44">
        <v>426585939.68300003</v>
      </c>
      <c r="O7" s="44">
        <v>6243305144.9083996</v>
      </c>
      <c r="P7" s="44">
        <v>937130</v>
      </c>
      <c r="Q7" s="44">
        <v>1002447</v>
      </c>
      <c r="R7" s="45">
        <v>-6.5157559452021001</v>
      </c>
      <c r="S7" s="44">
        <v>22.146997649845801</v>
      </c>
      <c r="T7" s="44">
        <v>18.7866793325732</v>
      </c>
      <c r="U7" s="46">
        <v>15.1727939398414</v>
      </c>
    </row>
    <row r="8" spans="1:23" ht="12" thickBot="1">
      <c r="A8" s="68">
        <v>41633</v>
      </c>
      <c r="B8" s="71" t="s">
        <v>6</v>
      </c>
      <c r="C8" s="72"/>
      <c r="D8" s="47">
        <v>748203.26309999998</v>
      </c>
      <c r="E8" s="47">
        <v>1428320</v>
      </c>
      <c r="F8" s="48">
        <v>52.383447903831097</v>
      </c>
      <c r="G8" s="47">
        <v>509042.71840000001</v>
      </c>
      <c r="H8" s="48">
        <v>46.982411505996701</v>
      </c>
      <c r="I8" s="47">
        <v>86281.810800000007</v>
      </c>
      <c r="J8" s="48">
        <v>11.5318677497492</v>
      </c>
      <c r="K8" s="47">
        <v>129857.9837</v>
      </c>
      <c r="L8" s="48">
        <v>25.510233032733201</v>
      </c>
      <c r="M8" s="48">
        <v>-0.33556791549043602</v>
      </c>
      <c r="N8" s="47">
        <v>16114722.9903</v>
      </c>
      <c r="O8" s="47">
        <v>220369375.67899999</v>
      </c>
      <c r="P8" s="47">
        <v>30469</v>
      </c>
      <c r="Q8" s="47">
        <v>26890</v>
      </c>
      <c r="R8" s="48">
        <v>13.309780587579001</v>
      </c>
      <c r="S8" s="47">
        <v>24.5562133020447</v>
      </c>
      <c r="T8" s="47">
        <v>26.711210479732198</v>
      </c>
      <c r="U8" s="49">
        <v>-8.7757715376584802</v>
      </c>
    </row>
    <row r="9" spans="1:23" ht="12" thickBot="1">
      <c r="A9" s="69"/>
      <c r="B9" s="71" t="s">
        <v>7</v>
      </c>
      <c r="C9" s="72"/>
      <c r="D9" s="47">
        <v>107736.66220000001</v>
      </c>
      <c r="E9" s="47">
        <v>131558</v>
      </c>
      <c r="F9" s="48">
        <v>81.892900621779006</v>
      </c>
      <c r="G9" s="47">
        <v>100848.28939999999</v>
      </c>
      <c r="H9" s="48">
        <v>6.8304309780389696</v>
      </c>
      <c r="I9" s="47">
        <v>20686.3367</v>
      </c>
      <c r="J9" s="48">
        <v>19.200833103218201</v>
      </c>
      <c r="K9" s="47">
        <v>27327.693800000001</v>
      </c>
      <c r="L9" s="48">
        <v>27.097825815972602</v>
      </c>
      <c r="M9" s="48">
        <v>-0.243026621587805</v>
      </c>
      <c r="N9" s="47">
        <v>2406420.307</v>
      </c>
      <c r="O9" s="47">
        <v>40214839.609200001</v>
      </c>
      <c r="P9" s="47">
        <v>6516</v>
      </c>
      <c r="Q9" s="47">
        <v>7350</v>
      </c>
      <c r="R9" s="48">
        <v>-11.3469387755102</v>
      </c>
      <c r="S9" s="47">
        <v>16.5341716083487</v>
      </c>
      <c r="T9" s="47">
        <v>16.031597551020401</v>
      </c>
      <c r="U9" s="49">
        <v>3.0396083289380398</v>
      </c>
    </row>
    <row r="10" spans="1:23" ht="12" thickBot="1">
      <c r="A10" s="69"/>
      <c r="B10" s="71" t="s">
        <v>8</v>
      </c>
      <c r="C10" s="72"/>
      <c r="D10" s="47">
        <v>194854.99979999999</v>
      </c>
      <c r="E10" s="47">
        <v>170779</v>
      </c>
      <c r="F10" s="48">
        <v>114.097751948425</v>
      </c>
      <c r="G10" s="47">
        <v>142801.85690000001</v>
      </c>
      <c r="H10" s="48">
        <v>36.451306747678601</v>
      </c>
      <c r="I10" s="47">
        <v>44966.170599999998</v>
      </c>
      <c r="J10" s="48">
        <v>23.076734313286</v>
      </c>
      <c r="K10" s="47">
        <v>30843.557499999999</v>
      </c>
      <c r="L10" s="48">
        <v>21.598849041297001</v>
      </c>
      <c r="M10" s="48">
        <v>0.45787886497852898</v>
      </c>
      <c r="N10" s="47">
        <v>3382091.3516000002</v>
      </c>
      <c r="O10" s="47">
        <v>54728210.818800002</v>
      </c>
      <c r="P10" s="47">
        <v>88024</v>
      </c>
      <c r="Q10" s="47">
        <v>100624</v>
      </c>
      <c r="R10" s="48">
        <v>-12.521863571315</v>
      </c>
      <c r="S10" s="47">
        <v>2.2136576365536702</v>
      </c>
      <c r="T10" s="47">
        <v>2.3422833180950899</v>
      </c>
      <c r="U10" s="49">
        <v>-5.8105498979359202</v>
      </c>
    </row>
    <row r="11" spans="1:23" ht="12" thickBot="1">
      <c r="A11" s="69"/>
      <c r="B11" s="71" t="s">
        <v>9</v>
      </c>
      <c r="C11" s="72"/>
      <c r="D11" s="47">
        <v>93342.927800000005</v>
      </c>
      <c r="E11" s="47">
        <v>98954</v>
      </c>
      <c r="F11" s="48">
        <v>94.329615578955895</v>
      </c>
      <c r="G11" s="47">
        <v>112872.139</v>
      </c>
      <c r="H11" s="48">
        <v>-17.302065304175699</v>
      </c>
      <c r="I11" s="47">
        <v>17100.300200000001</v>
      </c>
      <c r="J11" s="48">
        <v>18.319866971217898</v>
      </c>
      <c r="K11" s="47">
        <v>11707.303</v>
      </c>
      <c r="L11" s="48">
        <v>10.372181393674101</v>
      </c>
      <c r="M11" s="48">
        <v>0.46065239790923701</v>
      </c>
      <c r="N11" s="47">
        <v>2324192.3840000001</v>
      </c>
      <c r="O11" s="47">
        <v>20893758.324499998</v>
      </c>
      <c r="P11" s="47">
        <v>4539</v>
      </c>
      <c r="Q11" s="47">
        <v>4913</v>
      </c>
      <c r="R11" s="48">
        <v>-7.6124567474048401</v>
      </c>
      <c r="S11" s="47">
        <v>20.564645913196699</v>
      </c>
      <c r="T11" s="47">
        <v>21.779757317321401</v>
      </c>
      <c r="U11" s="49">
        <v>-5.9087397334903402</v>
      </c>
    </row>
    <row r="12" spans="1:23" ht="12" thickBot="1">
      <c r="A12" s="69"/>
      <c r="B12" s="71" t="s">
        <v>10</v>
      </c>
      <c r="C12" s="72"/>
      <c r="D12" s="47">
        <v>444822.44809999998</v>
      </c>
      <c r="E12" s="47">
        <v>392643</v>
      </c>
      <c r="F12" s="48">
        <v>113.289285203098</v>
      </c>
      <c r="G12" s="47">
        <v>301959.14600000001</v>
      </c>
      <c r="H12" s="48">
        <v>47.312129469328902</v>
      </c>
      <c r="I12" s="47">
        <v>-22824.239799999999</v>
      </c>
      <c r="J12" s="48">
        <v>-5.1310899208191296</v>
      </c>
      <c r="K12" s="47">
        <v>30793.391899999999</v>
      </c>
      <c r="L12" s="48">
        <v>10.1978669326347</v>
      </c>
      <c r="M12" s="48">
        <v>-1.74120577148891</v>
      </c>
      <c r="N12" s="47">
        <v>7586456.4228999997</v>
      </c>
      <c r="O12" s="47">
        <v>79577288.077500001</v>
      </c>
      <c r="P12" s="47">
        <v>3727</v>
      </c>
      <c r="Q12" s="47">
        <v>2748</v>
      </c>
      <c r="R12" s="48">
        <v>35.625909752547301</v>
      </c>
      <c r="S12" s="47">
        <v>119.351341051784</v>
      </c>
      <c r="T12" s="47">
        <v>133.94441441047999</v>
      </c>
      <c r="U12" s="49">
        <v>-12.226987338470201</v>
      </c>
    </row>
    <row r="13" spans="1:23" ht="12" thickBot="1">
      <c r="A13" s="69"/>
      <c r="B13" s="71" t="s">
        <v>11</v>
      </c>
      <c r="C13" s="72"/>
      <c r="D13" s="47">
        <v>485911.2389</v>
      </c>
      <c r="E13" s="47">
        <v>1571852</v>
      </c>
      <c r="F13" s="48">
        <v>30.9132945659006</v>
      </c>
      <c r="G13" s="47">
        <v>823739.74159999995</v>
      </c>
      <c r="H13" s="48">
        <v>-41.0115580976845</v>
      </c>
      <c r="I13" s="47">
        <v>72524.714200000002</v>
      </c>
      <c r="J13" s="48">
        <v>14.925506634541</v>
      </c>
      <c r="K13" s="47">
        <v>18277.824000000001</v>
      </c>
      <c r="L13" s="48">
        <v>2.2188833531933101</v>
      </c>
      <c r="M13" s="48">
        <v>2.9679074598814399</v>
      </c>
      <c r="N13" s="47">
        <v>12461425.5239</v>
      </c>
      <c r="O13" s="47">
        <v>122140788.9302</v>
      </c>
      <c r="P13" s="47">
        <v>11599</v>
      </c>
      <c r="Q13" s="47">
        <v>15998</v>
      </c>
      <c r="R13" s="48">
        <v>-27.4971871483936</v>
      </c>
      <c r="S13" s="47">
        <v>41.892511328562797</v>
      </c>
      <c r="T13" s="47">
        <v>54.304819046130802</v>
      </c>
      <c r="U13" s="49">
        <v>-29.628941602994999</v>
      </c>
    </row>
    <row r="14" spans="1:23" ht="12" thickBot="1">
      <c r="A14" s="69"/>
      <c r="B14" s="71" t="s">
        <v>12</v>
      </c>
      <c r="C14" s="72"/>
      <c r="D14" s="47">
        <v>223974.7199</v>
      </c>
      <c r="E14" s="47">
        <v>229272</v>
      </c>
      <c r="F14" s="48">
        <v>97.6895215726299</v>
      </c>
      <c r="G14" s="47">
        <v>194629.63819999999</v>
      </c>
      <c r="H14" s="48">
        <v>15.0773962133379</v>
      </c>
      <c r="I14" s="47">
        <v>41610.949000000001</v>
      </c>
      <c r="J14" s="48">
        <v>18.578413232787302</v>
      </c>
      <c r="K14" s="47">
        <v>31629.230800000001</v>
      </c>
      <c r="L14" s="48">
        <v>16.250983710660801</v>
      </c>
      <c r="M14" s="48">
        <v>0.315585233896994</v>
      </c>
      <c r="N14" s="47">
        <v>5865140.6889000004</v>
      </c>
      <c r="O14" s="47">
        <v>62554828.333999999</v>
      </c>
      <c r="P14" s="47">
        <v>3136</v>
      </c>
      <c r="Q14" s="47">
        <v>3498</v>
      </c>
      <c r="R14" s="48">
        <v>-10.348770726129199</v>
      </c>
      <c r="S14" s="47">
        <v>71.4205101721939</v>
      </c>
      <c r="T14" s="47">
        <v>67.175106117781596</v>
      </c>
      <c r="U14" s="49">
        <v>5.9442365283819401</v>
      </c>
    </row>
    <row r="15" spans="1:23" ht="12" thickBot="1">
      <c r="A15" s="69"/>
      <c r="B15" s="71" t="s">
        <v>13</v>
      </c>
      <c r="C15" s="72"/>
      <c r="D15" s="47">
        <v>116338.1566</v>
      </c>
      <c r="E15" s="47">
        <v>137573</v>
      </c>
      <c r="F15" s="48">
        <v>84.564672283078806</v>
      </c>
      <c r="G15" s="47">
        <v>98658.198999999993</v>
      </c>
      <c r="H15" s="48">
        <v>17.920413892818001</v>
      </c>
      <c r="I15" s="47">
        <v>14212.916300000001</v>
      </c>
      <c r="J15" s="48">
        <v>12.2169000398275</v>
      </c>
      <c r="K15" s="47">
        <v>22679.8321</v>
      </c>
      <c r="L15" s="48">
        <v>22.988289194291902</v>
      </c>
      <c r="M15" s="48">
        <v>-0.37332356618283802</v>
      </c>
      <c r="N15" s="47">
        <v>3528947.1543999999</v>
      </c>
      <c r="O15" s="47">
        <v>39519890.616700001</v>
      </c>
      <c r="P15" s="47">
        <v>3829</v>
      </c>
      <c r="Q15" s="47">
        <v>3973</v>
      </c>
      <c r="R15" s="48">
        <v>-3.6244651396929202</v>
      </c>
      <c r="S15" s="47">
        <v>30.383430817445799</v>
      </c>
      <c r="T15" s="47">
        <v>30.6643544676567</v>
      </c>
      <c r="U15" s="49">
        <v>-0.924594894825298</v>
      </c>
    </row>
    <row r="16" spans="1:23" ht="12" thickBot="1">
      <c r="A16" s="69"/>
      <c r="B16" s="71" t="s">
        <v>14</v>
      </c>
      <c r="C16" s="72"/>
      <c r="D16" s="47">
        <v>2640321.1255000001</v>
      </c>
      <c r="E16" s="47">
        <v>500553</v>
      </c>
      <c r="F16" s="48">
        <v>527.48083130058205</v>
      </c>
      <c r="G16" s="47">
        <v>410869.47340000002</v>
      </c>
      <c r="H16" s="48">
        <v>542.61798367520203</v>
      </c>
      <c r="I16" s="47">
        <v>-163957.736</v>
      </c>
      <c r="J16" s="48">
        <v>-6.2097649568649</v>
      </c>
      <c r="K16" s="47">
        <v>42891.451300000001</v>
      </c>
      <c r="L16" s="48">
        <v>10.439191538146501</v>
      </c>
      <c r="M16" s="48">
        <v>-4.8226203830971803</v>
      </c>
      <c r="N16" s="47">
        <v>16245911.311899999</v>
      </c>
      <c r="O16" s="47">
        <v>302191123.4655</v>
      </c>
      <c r="P16" s="47">
        <v>45891</v>
      </c>
      <c r="Q16" s="47">
        <v>37428</v>
      </c>
      <c r="R16" s="48">
        <v>22.611413914716302</v>
      </c>
      <c r="S16" s="47">
        <v>57.534617365060697</v>
      </c>
      <c r="T16" s="47">
        <v>13.495726779416501</v>
      </c>
      <c r="U16" s="49">
        <v>76.5432927209974</v>
      </c>
    </row>
    <row r="17" spans="1:21" ht="12" thickBot="1">
      <c r="A17" s="69"/>
      <c r="B17" s="71" t="s">
        <v>15</v>
      </c>
      <c r="C17" s="72"/>
      <c r="D17" s="47">
        <v>1007004.4253999999</v>
      </c>
      <c r="E17" s="47">
        <v>1024282</v>
      </c>
      <c r="F17" s="48">
        <v>98.313201383993899</v>
      </c>
      <c r="G17" s="47">
        <v>910803.35519999999</v>
      </c>
      <c r="H17" s="48">
        <v>10.5622217628827</v>
      </c>
      <c r="I17" s="47">
        <v>39594.649599999997</v>
      </c>
      <c r="J17" s="48">
        <v>3.9319240910259499</v>
      </c>
      <c r="K17" s="47">
        <v>-8138.9913999999999</v>
      </c>
      <c r="L17" s="48">
        <v>-0.89360577709035705</v>
      </c>
      <c r="M17" s="48">
        <v>-5.8648103498426103</v>
      </c>
      <c r="N17" s="47">
        <v>13411181.372500001</v>
      </c>
      <c r="O17" s="47">
        <v>278694188.44379997</v>
      </c>
      <c r="P17" s="47">
        <v>11318</v>
      </c>
      <c r="Q17" s="47">
        <v>12779</v>
      </c>
      <c r="R17" s="48">
        <v>-11.4328194694421</v>
      </c>
      <c r="S17" s="47">
        <v>88.973707845909203</v>
      </c>
      <c r="T17" s="47">
        <v>53.4533404178731</v>
      </c>
      <c r="U17" s="49">
        <v>39.922318950169803</v>
      </c>
    </row>
    <row r="18" spans="1:21" ht="12" thickBot="1">
      <c r="A18" s="69"/>
      <c r="B18" s="71" t="s">
        <v>16</v>
      </c>
      <c r="C18" s="72"/>
      <c r="D18" s="47">
        <v>2104700.6201999998</v>
      </c>
      <c r="E18" s="47">
        <v>2154861</v>
      </c>
      <c r="F18" s="48">
        <v>97.672222022673395</v>
      </c>
      <c r="G18" s="47">
        <v>1852664.2694000001</v>
      </c>
      <c r="H18" s="48">
        <v>13.603994796187401</v>
      </c>
      <c r="I18" s="47">
        <v>292395.59230000002</v>
      </c>
      <c r="J18" s="48">
        <v>13.8925027860834</v>
      </c>
      <c r="K18" s="47">
        <v>269129.95620000002</v>
      </c>
      <c r="L18" s="48">
        <v>14.526644716215101</v>
      </c>
      <c r="M18" s="48">
        <v>8.6447589961744994E-2</v>
      </c>
      <c r="N18" s="47">
        <v>44314857.910599999</v>
      </c>
      <c r="O18" s="47">
        <v>708180431.73529994</v>
      </c>
      <c r="P18" s="47">
        <v>91617</v>
      </c>
      <c r="Q18" s="47">
        <v>102709</v>
      </c>
      <c r="R18" s="48">
        <v>-10.7994430867791</v>
      </c>
      <c r="S18" s="47">
        <v>22.972817492386799</v>
      </c>
      <c r="T18" s="47">
        <v>24.653592794205</v>
      </c>
      <c r="U18" s="49">
        <v>-7.3163655366836</v>
      </c>
    </row>
    <row r="19" spans="1:21" ht="12" thickBot="1">
      <c r="A19" s="69"/>
      <c r="B19" s="71" t="s">
        <v>17</v>
      </c>
      <c r="C19" s="72"/>
      <c r="D19" s="47">
        <v>1022882.6589</v>
      </c>
      <c r="E19" s="47">
        <v>1561572</v>
      </c>
      <c r="F19" s="48">
        <v>65.503393945331993</v>
      </c>
      <c r="G19" s="47">
        <v>507414.52399999998</v>
      </c>
      <c r="H19" s="48">
        <v>101.58718572667399</v>
      </c>
      <c r="I19" s="47">
        <v>28919.299599999998</v>
      </c>
      <c r="J19" s="48">
        <v>2.8272352990224299</v>
      </c>
      <c r="K19" s="47">
        <v>75649.257299999997</v>
      </c>
      <c r="L19" s="48">
        <v>14.908768614593299</v>
      </c>
      <c r="M19" s="48">
        <v>-0.617718658025741</v>
      </c>
      <c r="N19" s="47">
        <v>18066406.4219</v>
      </c>
      <c r="O19" s="47">
        <v>249236282.00780001</v>
      </c>
      <c r="P19" s="47">
        <v>17201</v>
      </c>
      <c r="Q19" s="47">
        <v>15147</v>
      </c>
      <c r="R19" s="48">
        <v>13.5604410114214</v>
      </c>
      <c r="S19" s="47">
        <v>59.466464676472299</v>
      </c>
      <c r="T19" s="47">
        <v>42.8877063775005</v>
      </c>
      <c r="U19" s="49">
        <v>27.879172554091902</v>
      </c>
    </row>
    <row r="20" spans="1:21" ht="12" thickBot="1">
      <c r="A20" s="69"/>
      <c r="B20" s="71" t="s">
        <v>18</v>
      </c>
      <c r="C20" s="72"/>
      <c r="D20" s="47">
        <v>1129656.0427000001</v>
      </c>
      <c r="E20" s="47">
        <v>1092279</v>
      </c>
      <c r="F20" s="48">
        <v>103.42193182328</v>
      </c>
      <c r="G20" s="47">
        <v>772136.53269999998</v>
      </c>
      <c r="H20" s="48">
        <v>46.302628467769701</v>
      </c>
      <c r="I20" s="47">
        <v>48201.299599999998</v>
      </c>
      <c r="J20" s="48">
        <v>4.2669005235251696</v>
      </c>
      <c r="K20" s="47">
        <v>51892.695200000002</v>
      </c>
      <c r="L20" s="48">
        <v>6.7206631213966901</v>
      </c>
      <c r="M20" s="48">
        <v>-7.1135168172956995E-2</v>
      </c>
      <c r="N20" s="47">
        <v>25316636.034699999</v>
      </c>
      <c r="O20" s="47">
        <v>379186552.93809998</v>
      </c>
      <c r="P20" s="47">
        <v>38191</v>
      </c>
      <c r="Q20" s="47">
        <v>36264</v>
      </c>
      <c r="R20" s="48">
        <v>5.3138098389587496</v>
      </c>
      <c r="S20" s="47">
        <v>29.579116616480299</v>
      </c>
      <c r="T20" s="47">
        <v>25.287890571917099</v>
      </c>
      <c r="U20" s="49">
        <v>14.5076206980852</v>
      </c>
    </row>
    <row r="21" spans="1:21" ht="12" thickBot="1">
      <c r="A21" s="69"/>
      <c r="B21" s="71" t="s">
        <v>19</v>
      </c>
      <c r="C21" s="72"/>
      <c r="D21" s="47">
        <v>376081.62479999999</v>
      </c>
      <c r="E21" s="47">
        <v>359293</v>
      </c>
      <c r="F21" s="48">
        <v>104.672683520135</v>
      </c>
      <c r="G21" s="47">
        <v>275642.924</v>
      </c>
      <c r="H21" s="48">
        <v>36.437975385865499</v>
      </c>
      <c r="I21" s="47">
        <v>45674.120600000002</v>
      </c>
      <c r="J21" s="48">
        <v>12.144736032846501</v>
      </c>
      <c r="K21" s="47">
        <v>43833.081700000002</v>
      </c>
      <c r="L21" s="48">
        <v>15.902124772120001</v>
      </c>
      <c r="M21" s="48">
        <v>4.2001128567696E-2</v>
      </c>
      <c r="N21" s="47">
        <v>9212317.2542000003</v>
      </c>
      <c r="O21" s="47">
        <v>141120057.65130001</v>
      </c>
      <c r="P21" s="47">
        <v>33071</v>
      </c>
      <c r="Q21" s="47">
        <v>32193</v>
      </c>
      <c r="R21" s="48">
        <v>2.7273009660485199</v>
      </c>
      <c r="S21" s="47">
        <v>11.3719459586949</v>
      </c>
      <c r="T21" s="47">
        <v>11.0305395489703</v>
      </c>
      <c r="U21" s="49">
        <v>3.00218107758083</v>
      </c>
    </row>
    <row r="22" spans="1:21" ht="12" thickBot="1">
      <c r="A22" s="69"/>
      <c r="B22" s="71" t="s">
        <v>20</v>
      </c>
      <c r="C22" s="72"/>
      <c r="D22" s="47">
        <v>954305.64809999999</v>
      </c>
      <c r="E22" s="47">
        <v>1127490</v>
      </c>
      <c r="F22" s="48">
        <v>84.639832557273195</v>
      </c>
      <c r="G22" s="47">
        <v>685084.82</v>
      </c>
      <c r="H22" s="48">
        <v>39.297444672617303</v>
      </c>
      <c r="I22" s="47">
        <v>131993.50599999999</v>
      </c>
      <c r="J22" s="48">
        <v>13.8313659007254</v>
      </c>
      <c r="K22" s="47">
        <v>99910.527400000006</v>
      </c>
      <c r="L22" s="48">
        <v>14.5836726319523</v>
      </c>
      <c r="M22" s="48">
        <v>0.32111709781646097</v>
      </c>
      <c r="N22" s="47">
        <v>24448151.4417</v>
      </c>
      <c r="O22" s="47">
        <v>400498679.31639999</v>
      </c>
      <c r="P22" s="47">
        <v>58129</v>
      </c>
      <c r="Q22" s="47">
        <v>60756</v>
      </c>
      <c r="R22" s="48">
        <v>-4.3238527882019904</v>
      </c>
      <c r="S22" s="47">
        <v>16.417031913502701</v>
      </c>
      <c r="T22" s="47">
        <v>16.072930956613298</v>
      </c>
      <c r="U22" s="49">
        <v>2.0959998049731001</v>
      </c>
    </row>
    <row r="23" spans="1:21" ht="12" thickBot="1">
      <c r="A23" s="69"/>
      <c r="B23" s="71" t="s">
        <v>21</v>
      </c>
      <c r="C23" s="72"/>
      <c r="D23" s="47">
        <v>2940132.9769000001</v>
      </c>
      <c r="E23" s="47">
        <v>2632355</v>
      </c>
      <c r="F23" s="48">
        <v>111.692115117452</v>
      </c>
      <c r="G23" s="47">
        <v>2071838.6292000001</v>
      </c>
      <c r="H23" s="48">
        <v>41.909361832647903</v>
      </c>
      <c r="I23" s="47">
        <v>74625.249400000001</v>
      </c>
      <c r="J23" s="48">
        <v>2.5381589875803199</v>
      </c>
      <c r="K23" s="47">
        <v>263370.66859999998</v>
      </c>
      <c r="L23" s="48">
        <v>12.7119296304315</v>
      </c>
      <c r="M23" s="48">
        <v>-0.71665314973498895</v>
      </c>
      <c r="N23" s="47">
        <v>62113343.479900002</v>
      </c>
      <c r="O23" s="47">
        <v>908163868.48310006</v>
      </c>
      <c r="P23" s="47">
        <v>90057</v>
      </c>
      <c r="Q23" s="47">
        <v>86948</v>
      </c>
      <c r="R23" s="48">
        <v>3.5757004186410399</v>
      </c>
      <c r="S23" s="47">
        <v>32.647467458387503</v>
      </c>
      <c r="T23" s="47">
        <v>28.054240746193098</v>
      </c>
      <c r="U23" s="49">
        <v>14.0691669822441</v>
      </c>
    </row>
    <row r="24" spans="1:21" ht="12" thickBot="1">
      <c r="A24" s="69"/>
      <c r="B24" s="71" t="s">
        <v>22</v>
      </c>
      <c r="C24" s="72"/>
      <c r="D24" s="47">
        <v>276718.13400000002</v>
      </c>
      <c r="E24" s="47">
        <v>347199</v>
      </c>
      <c r="F24" s="48">
        <v>79.700152938228499</v>
      </c>
      <c r="G24" s="47">
        <v>301655.09970000002</v>
      </c>
      <c r="H24" s="48">
        <v>-8.2667144446754399</v>
      </c>
      <c r="I24" s="47">
        <v>46201.931900000003</v>
      </c>
      <c r="J24" s="48">
        <v>16.6963874872039</v>
      </c>
      <c r="K24" s="47">
        <v>30753.136900000001</v>
      </c>
      <c r="L24" s="48">
        <v>10.194800926814899</v>
      </c>
      <c r="M24" s="48">
        <v>0.50234859130744502</v>
      </c>
      <c r="N24" s="47">
        <v>7143825.2854000004</v>
      </c>
      <c r="O24" s="47">
        <v>109610783.5895</v>
      </c>
      <c r="P24" s="47">
        <v>30150</v>
      </c>
      <c r="Q24" s="47">
        <v>30093</v>
      </c>
      <c r="R24" s="48">
        <v>0.189412820257195</v>
      </c>
      <c r="S24" s="47">
        <v>9.1780475621890591</v>
      </c>
      <c r="T24" s="47">
        <v>9.0640402286246005</v>
      </c>
      <c r="U24" s="49">
        <v>1.24217414207066</v>
      </c>
    </row>
    <row r="25" spans="1:21" ht="12" thickBot="1">
      <c r="A25" s="69"/>
      <c r="B25" s="71" t="s">
        <v>23</v>
      </c>
      <c r="C25" s="72"/>
      <c r="D25" s="47">
        <v>343377.2096</v>
      </c>
      <c r="E25" s="47">
        <v>242439</v>
      </c>
      <c r="F25" s="48">
        <v>141.634476961215</v>
      </c>
      <c r="G25" s="47">
        <v>312791.56599999999</v>
      </c>
      <c r="H25" s="48">
        <v>9.7782827047197198</v>
      </c>
      <c r="I25" s="47">
        <v>29777.530200000001</v>
      </c>
      <c r="J25" s="48">
        <v>8.6719588159877699</v>
      </c>
      <c r="K25" s="47">
        <v>43444.444499999998</v>
      </c>
      <c r="L25" s="48">
        <v>13.889263401686501</v>
      </c>
      <c r="M25" s="48">
        <v>-0.314583704712809</v>
      </c>
      <c r="N25" s="47">
        <v>9603436.9082999993</v>
      </c>
      <c r="O25" s="47">
        <v>96935032.070299998</v>
      </c>
      <c r="P25" s="47">
        <v>18188</v>
      </c>
      <c r="Q25" s="47">
        <v>17582</v>
      </c>
      <c r="R25" s="48">
        <v>3.4467068592879202</v>
      </c>
      <c r="S25" s="47">
        <v>18.879327556630699</v>
      </c>
      <c r="T25" s="47">
        <v>19.661013559322001</v>
      </c>
      <c r="U25" s="49">
        <v>-4.1404334997977896</v>
      </c>
    </row>
    <row r="26" spans="1:21" ht="12" thickBot="1">
      <c r="A26" s="69"/>
      <c r="B26" s="71" t="s">
        <v>24</v>
      </c>
      <c r="C26" s="72"/>
      <c r="D26" s="47">
        <v>571088.58490000002</v>
      </c>
      <c r="E26" s="47">
        <v>688652</v>
      </c>
      <c r="F26" s="48">
        <v>82.928472566695504</v>
      </c>
      <c r="G26" s="47">
        <v>471836.11780000001</v>
      </c>
      <c r="H26" s="48">
        <v>21.035368712928999</v>
      </c>
      <c r="I26" s="47">
        <v>124628.6807</v>
      </c>
      <c r="J26" s="48">
        <v>21.823003294983199</v>
      </c>
      <c r="K26" s="47">
        <v>109338.5917</v>
      </c>
      <c r="L26" s="48">
        <v>23.173001721403999</v>
      </c>
      <c r="M26" s="48">
        <v>0.13984164934145599</v>
      </c>
      <c r="N26" s="47">
        <v>13923212.695</v>
      </c>
      <c r="O26" s="47">
        <v>197523326.95249999</v>
      </c>
      <c r="P26" s="47">
        <v>48317</v>
      </c>
      <c r="Q26" s="47">
        <v>49909</v>
      </c>
      <c r="R26" s="48">
        <v>-3.1898054459115599</v>
      </c>
      <c r="S26" s="47">
        <v>11.819620110934</v>
      </c>
      <c r="T26" s="47">
        <v>11.9057475044581</v>
      </c>
      <c r="U26" s="49">
        <v>-0.72868157111410803</v>
      </c>
    </row>
    <row r="27" spans="1:21" ht="12" thickBot="1">
      <c r="A27" s="69"/>
      <c r="B27" s="71" t="s">
        <v>25</v>
      </c>
      <c r="C27" s="72"/>
      <c r="D27" s="47">
        <v>289712.9485</v>
      </c>
      <c r="E27" s="47">
        <v>323735</v>
      </c>
      <c r="F27" s="48">
        <v>89.490771309867597</v>
      </c>
      <c r="G27" s="47">
        <v>281507.5148</v>
      </c>
      <c r="H27" s="48">
        <v>2.9148187059338899</v>
      </c>
      <c r="I27" s="47">
        <v>86968.001799999998</v>
      </c>
      <c r="J27" s="48">
        <v>30.018679610379898</v>
      </c>
      <c r="K27" s="47">
        <v>47630.705399999999</v>
      </c>
      <c r="L27" s="48">
        <v>16.919869948708001</v>
      </c>
      <c r="M27" s="48">
        <v>0.82588103765517595</v>
      </c>
      <c r="N27" s="47">
        <v>6784466.0861</v>
      </c>
      <c r="O27" s="47">
        <v>93072742.695600003</v>
      </c>
      <c r="P27" s="47">
        <v>39286</v>
      </c>
      <c r="Q27" s="47">
        <v>40537</v>
      </c>
      <c r="R27" s="48">
        <v>-3.0860695167377998</v>
      </c>
      <c r="S27" s="47">
        <v>7.3744577839433898</v>
      </c>
      <c r="T27" s="47">
        <v>7.3699844709771298</v>
      </c>
      <c r="U27" s="49">
        <v>6.0659550807911002E-2</v>
      </c>
    </row>
    <row r="28" spans="1:21" ht="12" thickBot="1">
      <c r="A28" s="69"/>
      <c r="B28" s="71" t="s">
        <v>26</v>
      </c>
      <c r="C28" s="72"/>
      <c r="D28" s="47">
        <v>1155863.2476999999</v>
      </c>
      <c r="E28" s="47">
        <v>1214108</v>
      </c>
      <c r="F28" s="48">
        <v>95.202671236825694</v>
      </c>
      <c r="G28" s="47">
        <v>1107763.9350999999</v>
      </c>
      <c r="H28" s="48">
        <v>4.3420182834945003</v>
      </c>
      <c r="I28" s="47">
        <v>50958.304199999999</v>
      </c>
      <c r="J28" s="48">
        <v>4.4086793399997504</v>
      </c>
      <c r="K28" s="47">
        <v>62528.910400000001</v>
      </c>
      <c r="L28" s="48">
        <v>5.64460607704794</v>
      </c>
      <c r="M28" s="48">
        <v>-0.18504410401496499</v>
      </c>
      <c r="N28" s="47">
        <v>31206289.150600001</v>
      </c>
      <c r="O28" s="47">
        <v>334717812.24739999</v>
      </c>
      <c r="P28" s="47">
        <v>44505</v>
      </c>
      <c r="Q28" s="47">
        <v>45437</v>
      </c>
      <c r="R28" s="48">
        <v>-2.0511917600193699</v>
      </c>
      <c r="S28" s="47">
        <v>25.971536854286001</v>
      </c>
      <c r="T28" s="47">
        <v>26.385065688755901</v>
      </c>
      <c r="U28" s="49">
        <v>-1.5922385987011101</v>
      </c>
    </row>
    <row r="29" spans="1:21" ht="12" thickBot="1">
      <c r="A29" s="69"/>
      <c r="B29" s="71" t="s">
        <v>27</v>
      </c>
      <c r="C29" s="72"/>
      <c r="D29" s="47">
        <v>535069.65899999999</v>
      </c>
      <c r="E29" s="47">
        <v>776281</v>
      </c>
      <c r="F29" s="48">
        <v>68.927316139387699</v>
      </c>
      <c r="G29" s="47">
        <v>475662.6557</v>
      </c>
      <c r="H29" s="48">
        <v>12.4893141364177</v>
      </c>
      <c r="I29" s="47">
        <v>92458.347599999994</v>
      </c>
      <c r="J29" s="48">
        <v>17.279684251354599</v>
      </c>
      <c r="K29" s="47">
        <v>95335.3266</v>
      </c>
      <c r="L29" s="48">
        <v>20.042634303443801</v>
      </c>
      <c r="M29" s="48">
        <v>-3.0177470436232E-2</v>
      </c>
      <c r="N29" s="47">
        <v>14005801.467700001</v>
      </c>
      <c r="O29" s="47">
        <v>223840693.139</v>
      </c>
      <c r="P29" s="47">
        <v>86562</v>
      </c>
      <c r="Q29" s="47">
        <v>87828</v>
      </c>
      <c r="R29" s="48">
        <v>-1.4414537505123699</v>
      </c>
      <c r="S29" s="47">
        <v>6.1813458445969403</v>
      </c>
      <c r="T29" s="47">
        <v>6.5837395135947503</v>
      </c>
      <c r="U29" s="49">
        <v>-6.50980674944027</v>
      </c>
    </row>
    <row r="30" spans="1:21" ht="12" thickBot="1">
      <c r="A30" s="69"/>
      <c r="B30" s="71" t="s">
        <v>28</v>
      </c>
      <c r="C30" s="72"/>
      <c r="D30" s="47">
        <v>773247.33600000001</v>
      </c>
      <c r="E30" s="47">
        <v>1100277</v>
      </c>
      <c r="F30" s="48">
        <v>70.277515207534094</v>
      </c>
      <c r="G30" s="47">
        <v>1294474.5068000001</v>
      </c>
      <c r="H30" s="48">
        <v>-40.265541581695402</v>
      </c>
      <c r="I30" s="47">
        <v>136197.905</v>
      </c>
      <c r="J30" s="48">
        <v>17.613756770834801</v>
      </c>
      <c r="K30" s="47">
        <v>301724.60259999998</v>
      </c>
      <c r="L30" s="48">
        <v>23.308655443966799</v>
      </c>
      <c r="M30" s="48">
        <v>-0.54860192431652899</v>
      </c>
      <c r="N30" s="47">
        <v>21267480.093499999</v>
      </c>
      <c r="O30" s="47">
        <v>397926565.4763</v>
      </c>
      <c r="P30" s="47">
        <v>59245</v>
      </c>
      <c r="Q30" s="47">
        <v>107051</v>
      </c>
      <c r="R30" s="48">
        <v>-44.657219456147097</v>
      </c>
      <c r="S30" s="47">
        <v>13.0516893577517</v>
      </c>
      <c r="T30" s="47">
        <v>15.326991012694901</v>
      </c>
      <c r="U30" s="49">
        <v>-17.4330049741172</v>
      </c>
    </row>
    <row r="31" spans="1:21" ht="12" thickBot="1">
      <c r="A31" s="69"/>
      <c r="B31" s="71" t="s">
        <v>29</v>
      </c>
      <c r="C31" s="72"/>
      <c r="D31" s="47">
        <v>737694.37509999995</v>
      </c>
      <c r="E31" s="47">
        <v>879455</v>
      </c>
      <c r="F31" s="48">
        <v>83.880855200095496</v>
      </c>
      <c r="G31" s="47">
        <v>654806.99340000004</v>
      </c>
      <c r="H31" s="48">
        <v>12.6582920670437</v>
      </c>
      <c r="I31" s="47">
        <v>41065.475100000003</v>
      </c>
      <c r="J31" s="48">
        <v>5.5667328484690302</v>
      </c>
      <c r="K31" s="47">
        <v>18601.833900000001</v>
      </c>
      <c r="L31" s="48">
        <v>2.8408117334563601</v>
      </c>
      <c r="M31" s="48">
        <v>1.20760357934386</v>
      </c>
      <c r="N31" s="47">
        <v>23463207.701000001</v>
      </c>
      <c r="O31" s="47">
        <v>346058028.98890001</v>
      </c>
      <c r="P31" s="47">
        <v>25538</v>
      </c>
      <c r="Q31" s="47">
        <v>25459</v>
      </c>
      <c r="R31" s="48">
        <v>0.31030283986017698</v>
      </c>
      <c r="S31" s="47">
        <v>28.8861451601535</v>
      </c>
      <c r="T31" s="47">
        <v>26.362163989159001</v>
      </c>
      <c r="U31" s="49">
        <v>8.73768776346148</v>
      </c>
    </row>
    <row r="32" spans="1:21" ht="12" thickBot="1">
      <c r="A32" s="69"/>
      <c r="B32" s="71" t="s">
        <v>30</v>
      </c>
      <c r="C32" s="72"/>
      <c r="D32" s="47">
        <v>140448.0515</v>
      </c>
      <c r="E32" s="47">
        <v>158654</v>
      </c>
      <c r="F32" s="48">
        <v>88.5247466184275</v>
      </c>
      <c r="G32" s="47">
        <v>118632.25719999999</v>
      </c>
      <c r="H32" s="48">
        <v>18.389428655328601</v>
      </c>
      <c r="I32" s="47">
        <v>38236.075100000002</v>
      </c>
      <c r="J32" s="48">
        <v>27.224354265961502</v>
      </c>
      <c r="K32" s="47">
        <v>35487.450299999997</v>
      </c>
      <c r="L32" s="48">
        <v>29.913828782817799</v>
      </c>
      <c r="M32" s="48">
        <v>7.7453431474056006E-2</v>
      </c>
      <c r="N32" s="47">
        <v>3549023.0395999998</v>
      </c>
      <c r="O32" s="47">
        <v>50991931.7073</v>
      </c>
      <c r="P32" s="47">
        <v>29360</v>
      </c>
      <c r="Q32" s="47">
        <v>29347</v>
      </c>
      <c r="R32" s="48">
        <v>4.4297543190108001E-2</v>
      </c>
      <c r="S32" s="47">
        <v>4.7836529802452299</v>
      </c>
      <c r="T32" s="47">
        <v>4.8747664531297898</v>
      </c>
      <c r="U32" s="49">
        <v>-1.9046839990447899</v>
      </c>
    </row>
    <row r="33" spans="1:21" ht="12" thickBot="1">
      <c r="A33" s="69"/>
      <c r="B33" s="71" t="s">
        <v>31</v>
      </c>
      <c r="C33" s="72"/>
      <c r="D33" s="47">
        <v>11.538500000000001</v>
      </c>
      <c r="E33" s="50"/>
      <c r="F33" s="50"/>
      <c r="G33" s="47">
        <v>209.6414</v>
      </c>
      <c r="H33" s="48">
        <v>-94.496077587728394</v>
      </c>
      <c r="I33" s="47">
        <v>2.2465999999999999</v>
      </c>
      <c r="J33" s="48">
        <v>19.470468431771899</v>
      </c>
      <c r="K33" s="47">
        <v>28.464300000000001</v>
      </c>
      <c r="L33" s="48">
        <v>13.5776139636541</v>
      </c>
      <c r="M33" s="48">
        <v>-0.92107306345141104</v>
      </c>
      <c r="N33" s="47">
        <v>207.7004</v>
      </c>
      <c r="O33" s="47">
        <v>30393.766100000001</v>
      </c>
      <c r="P33" s="47">
        <v>1</v>
      </c>
      <c r="Q33" s="47">
        <v>7</v>
      </c>
      <c r="R33" s="48">
        <v>-85.714285714285694</v>
      </c>
      <c r="S33" s="47">
        <v>11.538500000000001</v>
      </c>
      <c r="T33" s="47">
        <v>6.0439857142857196</v>
      </c>
      <c r="U33" s="49">
        <v>47.618965079640198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295440.98180000001</v>
      </c>
      <c r="E35" s="47">
        <v>198164</v>
      </c>
      <c r="F35" s="48">
        <v>149.089129105186</v>
      </c>
      <c r="G35" s="47">
        <v>195399.33549999999</v>
      </c>
      <c r="H35" s="48">
        <v>51.198560140446297</v>
      </c>
      <c r="I35" s="47">
        <v>29283.7438</v>
      </c>
      <c r="J35" s="48">
        <v>9.9118760104255799</v>
      </c>
      <c r="K35" s="47">
        <v>29257.765299999999</v>
      </c>
      <c r="L35" s="48">
        <v>14.973318729633</v>
      </c>
      <c r="M35" s="48">
        <v>8.8791812134699996E-4</v>
      </c>
      <c r="N35" s="47">
        <v>7329927.5684000002</v>
      </c>
      <c r="O35" s="47">
        <v>60185438.081600003</v>
      </c>
      <c r="P35" s="47">
        <v>15148</v>
      </c>
      <c r="Q35" s="47">
        <v>15395</v>
      </c>
      <c r="R35" s="48">
        <v>-1.60441701851251</v>
      </c>
      <c r="S35" s="47">
        <v>19.503629640876699</v>
      </c>
      <c r="T35" s="47">
        <v>19.3577313478402</v>
      </c>
      <c r="U35" s="49">
        <v>0.74805713460994305</v>
      </c>
    </row>
    <row r="36" spans="1:21" ht="12" thickBot="1">
      <c r="A36" s="69"/>
      <c r="B36" s="71" t="s">
        <v>37</v>
      </c>
      <c r="C36" s="72"/>
      <c r="D36" s="50"/>
      <c r="E36" s="47">
        <v>1005725</v>
      </c>
      <c r="F36" s="50"/>
      <c r="G36" s="47">
        <v>50991.88</v>
      </c>
      <c r="H36" s="50"/>
      <c r="I36" s="50"/>
      <c r="J36" s="50"/>
      <c r="K36" s="47">
        <v>2100.3761</v>
      </c>
      <c r="L36" s="48">
        <v>4.1190403256361598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324117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381533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366268.37469999999</v>
      </c>
      <c r="E39" s="47">
        <v>776246</v>
      </c>
      <c r="F39" s="48">
        <v>47.184574825506303</v>
      </c>
      <c r="G39" s="47">
        <v>835809.08700000006</v>
      </c>
      <c r="H39" s="48">
        <v>-56.177986050060703</v>
      </c>
      <c r="I39" s="47">
        <v>18638.967499999999</v>
      </c>
      <c r="J39" s="48">
        <v>5.0888825755886398</v>
      </c>
      <c r="K39" s="47">
        <v>31192.066599999998</v>
      </c>
      <c r="L39" s="48">
        <v>3.7319606935548899</v>
      </c>
      <c r="M39" s="48">
        <v>-0.40244525189619901</v>
      </c>
      <c r="N39" s="47">
        <v>6276873.5192999998</v>
      </c>
      <c r="O39" s="47">
        <v>127654371.7273</v>
      </c>
      <c r="P39" s="47">
        <v>531</v>
      </c>
      <c r="Q39" s="47">
        <v>489</v>
      </c>
      <c r="R39" s="48">
        <v>8.5889570552147205</v>
      </c>
      <c r="S39" s="47">
        <v>689.77095047081002</v>
      </c>
      <c r="T39" s="47">
        <v>596.13374294478501</v>
      </c>
      <c r="U39" s="49">
        <v>13.575116125448799</v>
      </c>
    </row>
    <row r="40" spans="1:21" ht="12" thickBot="1">
      <c r="A40" s="69"/>
      <c r="B40" s="71" t="s">
        <v>34</v>
      </c>
      <c r="C40" s="72"/>
      <c r="D40" s="47">
        <v>626876.1237</v>
      </c>
      <c r="E40" s="47">
        <v>530093</v>
      </c>
      <c r="F40" s="48">
        <v>118.257763015169</v>
      </c>
      <c r="G40" s="47">
        <v>629920.37430000002</v>
      </c>
      <c r="H40" s="48">
        <v>-0.48327546213804401</v>
      </c>
      <c r="I40" s="47">
        <v>35101.285799999998</v>
      </c>
      <c r="J40" s="48">
        <v>5.5993974683263197</v>
      </c>
      <c r="K40" s="47">
        <v>47897.744200000001</v>
      </c>
      <c r="L40" s="48">
        <v>7.6037775811310198</v>
      </c>
      <c r="M40" s="48">
        <v>-0.267162026390379</v>
      </c>
      <c r="N40" s="47">
        <v>14383409.171700001</v>
      </c>
      <c r="O40" s="47">
        <v>180667174.43880001</v>
      </c>
      <c r="P40" s="47">
        <v>2920</v>
      </c>
      <c r="Q40" s="47">
        <v>3041</v>
      </c>
      <c r="R40" s="48">
        <v>-3.9789542913515299</v>
      </c>
      <c r="S40" s="47">
        <v>214.68360400684901</v>
      </c>
      <c r="T40" s="47">
        <v>201.298688260441</v>
      </c>
      <c r="U40" s="49">
        <v>6.2347172753731401</v>
      </c>
    </row>
    <row r="41" spans="1:21" ht="12" thickBot="1">
      <c r="A41" s="69"/>
      <c r="B41" s="71" t="s">
        <v>40</v>
      </c>
      <c r="C41" s="72"/>
      <c r="D41" s="50"/>
      <c r="E41" s="47">
        <v>359443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149943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52529.803699999997</v>
      </c>
      <c r="E43" s="53"/>
      <c r="F43" s="53"/>
      <c r="G43" s="52">
        <v>61990.735999999997</v>
      </c>
      <c r="H43" s="54">
        <v>-15.2618486413841</v>
      </c>
      <c r="I43" s="52">
        <v>5274.4153999999999</v>
      </c>
      <c r="J43" s="54">
        <v>10.0408054637372</v>
      </c>
      <c r="K43" s="52">
        <v>6490.1016</v>
      </c>
      <c r="L43" s="54">
        <v>10.4694701479266</v>
      </c>
      <c r="M43" s="54">
        <v>-0.18731389351439401</v>
      </c>
      <c r="N43" s="52">
        <v>850577.24560000002</v>
      </c>
      <c r="O43" s="52">
        <v>16820659.696600001</v>
      </c>
      <c r="P43" s="52">
        <v>65</v>
      </c>
      <c r="Q43" s="52">
        <v>54</v>
      </c>
      <c r="R43" s="54">
        <v>20.370370370370399</v>
      </c>
      <c r="S43" s="52">
        <v>808.15082615384597</v>
      </c>
      <c r="T43" s="52">
        <v>1057.57982962963</v>
      </c>
      <c r="U43" s="55">
        <v>-30.864164881556398</v>
      </c>
    </row>
  </sheetData>
  <mergeCells count="41"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66235</v>
      </c>
      <c r="D2" s="32">
        <v>748203.82169487199</v>
      </c>
      <c r="E2" s="32">
        <v>661921.454986325</v>
      </c>
      <c r="F2" s="32">
        <v>86282.366708546993</v>
      </c>
      <c r="G2" s="32">
        <v>661921.454986325</v>
      </c>
      <c r="H2" s="32">
        <v>0.115319334393529</v>
      </c>
    </row>
    <row r="3" spans="1:8" ht="14.25">
      <c r="A3" s="32">
        <v>2</v>
      </c>
      <c r="B3" s="33">
        <v>13</v>
      </c>
      <c r="C3" s="32">
        <v>20277.383999999998</v>
      </c>
      <c r="D3" s="32">
        <v>107736.706953029</v>
      </c>
      <c r="E3" s="32">
        <v>87050.326024740905</v>
      </c>
      <c r="F3" s="32">
        <v>20686.380928288301</v>
      </c>
      <c r="G3" s="32">
        <v>87050.326024740905</v>
      </c>
      <c r="H3" s="32">
        <v>0.19200866179534401</v>
      </c>
    </row>
    <row r="4" spans="1:8" ht="14.25">
      <c r="A4" s="32">
        <v>3</v>
      </c>
      <c r="B4" s="33">
        <v>14</v>
      </c>
      <c r="C4" s="32">
        <v>101289</v>
      </c>
      <c r="D4" s="32">
        <v>194857.00675812</v>
      </c>
      <c r="E4" s="32">
        <v>149888.82900769199</v>
      </c>
      <c r="F4" s="32">
        <v>44968.1777504274</v>
      </c>
      <c r="G4" s="32">
        <v>149888.82900769199</v>
      </c>
      <c r="H4" s="32">
        <v>0.23077526694355599</v>
      </c>
    </row>
    <row r="5" spans="1:8" ht="14.25">
      <c r="A5" s="32">
        <v>4</v>
      </c>
      <c r="B5" s="33">
        <v>15</v>
      </c>
      <c r="C5" s="32">
        <v>5509</v>
      </c>
      <c r="D5" s="32">
        <v>93342.950028205101</v>
      </c>
      <c r="E5" s="32">
        <v>76242.627147008505</v>
      </c>
      <c r="F5" s="32">
        <v>17100.3228811966</v>
      </c>
      <c r="G5" s="32">
        <v>76242.627147008505</v>
      </c>
      <c r="H5" s="32">
        <v>0.183198869073984</v>
      </c>
    </row>
    <row r="6" spans="1:8" ht="14.25">
      <c r="A6" s="32">
        <v>5</v>
      </c>
      <c r="B6" s="33">
        <v>16</v>
      </c>
      <c r="C6" s="32">
        <v>6166</v>
      </c>
      <c r="D6" s="32">
        <v>444822.431547863</v>
      </c>
      <c r="E6" s="32">
        <v>467646.68852393201</v>
      </c>
      <c r="F6" s="32">
        <v>-22824.256976068398</v>
      </c>
      <c r="G6" s="32">
        <v>467646.68852393201</v>
      </c>
      <c r="H6" s="32">
        <v>-5.13109397308181E-2</v>
      </c>
    </row>
    <row r="7" spans="1:8" ht="14.25">
      <c r="A7" s="32">
        <v>6</v>
      </c>
      <c r="B7" s="33">
        <v>17</v>
      </c>
      <c r="C7" s="32">
        <v>18484</v>
      </c>
      <c r="D7" s="32">
        <v>485911.37823247898</v>
      </c>
      <c r="E7" s="32">
        <v>413386.52631025598</v>
      </c>
      <c r="F7" s="32">
        <v>72524.851922222195</v>
      </c>
      <c r="G7" s="32">
        <v>413386.52631025598</v>
      </c>
      <c r="H7" s="32">
        <v>0.149255306978063</v>
      </c>
    </row>
    <row r="8" spans="1:8" ht="14.25">
      <c r="A8" s="32">
        <v>7</v>
      </c>
      <c r="B8" s="33">
        <v>18</v>
      </c>
      <c r="C8" s="32">
        <v>61008</v>
      </c>
      <c r="D8" s="32">
        <v>223974.71191452999</v>
      </c>
      <c r="E8" s="32">
        <v>182363.77264444399</v>
      </c>
      <c r="F8" s="32">
        <v>41610.939270085502</v>
      </c>
      <c r="G8" s="32">
        <v>182363.77264444399</v>
      </c>
      <c r="H8" s="32">
        <v>0.18578409550969499</v>
      </c>
    </row>
    <row r="9" spans="1:8" ht="14.25">
      <c r="A9" s="32">
        <v>8</v>
      </c>
      <c r="B9" s="33">
        <v>19</v>
      </c>
      <c r="C9" s="32">
        <v>12278</v>
      </c>
      <c r="D9" s="32">
        <v>116338.21400000001</v>
      </c>
      <c r="E9" s="32">
        <v>102125.23878461499</v>
      </c>
      <c r="F9" s="32">
        <v>14212.9752153846</v>
      </c>
      <c r="G9" s="32">
        <v>102125.23878461499</v>
      </c>
      <c r="H9" s="32">
        <v>0.122169446536154</v>
      </c>
    </row>
    <row r="10" spans="1:8" ht="14.25">
      <c r="A10" s="32">
        <v>9</v>
      </c>
      <c r="B10" s="33">
        <v>21</v>
      </c>
      <c r="C10" s="32">
        <v>656647</v>
      </c>
      <c r="D10" s="32">
        <v>2640320.9391000001</v>
      </c>
      <c r="E10" s="32">
        <v>2804278.8615000001</v>
      </c>
      <c r="F10" s="32">
        <v>-163957.92240000001</v>
      </c>
      <c r="G10" s="32">
        <v>2804278.8615000001</v>
      </c>
      <c r="H10" s="32">
        <v>-6.2097724550064702E-2</v>
      </c>
    </row>
    <row r="11" spans="1:8" ht="14.25">
      <c r="A11" s="32">
        <v>10</v>
      </c>
      <c r="B11" s="33">
        <v>22</v>
      </c>
      <c r="C11" s="32">
        <v>69519</v>
      </c>
      <c r="D11" s="32">
        <v>1007004.48831368</v>
      </c>
      <c r="E11" s="32">
        <v>967409.77616495697</v>
      </c>
      <c r="F11" s="32">
        <v>39594.712148717903</v>
      </c>
      <c r="G11" s="32">
        <v>967409.77616495697</v>
      </c>
      <c r="H11" s="32">
        <v>3.9319300567391802E-2</v>
      </c>
    </row>
    <row r="12" spans="1:8" ht="14.25">
      <c r="A12" s="32">
        <v>11</v>
      </c>
      <c r="B12" s="33">
        <v>23</v>
      </c>
      <c r="C12" s="32">
        <v>195742.864</v>
      </c>
      <c r="D12" s="32">
        <v>2104700.71979573</v>
      </c>
      <c r="E12" s="32">
        <v>1812305.02822222</v>
      </c>
      <c r="F12" s="32">
        <v>292395.69157350401</v>
      </c>
      <c r="G12" s="32">
        <v>1812305.02822222</v>
      </c>
      <c r="H12" s="32">
        <v>0.138925068454333</v>
      </c>
    </row>
    <row r="13" spans="1:8" ht="14.25">
      <c r="A13" s="32">
        <v>12</v>
      </c>
      <c r="B13" s="33">
        <v>24</v>
      </c>
      <c r="C13" s="32">
        <v>33225.730000000003</v>
      </c>
      <c r="D13" s="32">
        <v>1022882.67762308</v>
      </c>
      <c r="E13" s="32">
        <v>993963.35885982902</v>
      </c>
      <c r="F13" s="32">
        <v>28919.318763247898</v>
      </c>
      <c r="G13" s="32">
        <v>993963.35885982902</v>
      </c>
      <c r="H13" s="32">
        <v>2.8272371207271899E-2</v>
      </c>
    </row>
    <row r="14" spans="1:8" ht="14.25">
      <c r="A14" s="32">
        <v>13</v>
      </c>
      <c r="B14" s="33">
        <v>25</v>
      </c>
      <c r="C14" s="32">
        <v>77684</v>
      </c>
      <c r="D14" s="32">
        <v>1129656.0906</v>
      </c>
      <c r="E14" s="32">
        <v>1081454.7431000001</v>
      </c>
      <c r="F14" s="32">
        <v>48201.347500000003</v>
      </c>
      <c r="G14" s="32">
        <v>1081454.7431000001</v>
      </c>
      <c r="H14" s="32">
        <v>4.2669045828273799E-2</v>
      </c>
    </row>
    <row r="15" spans="1:8" ht="14.25">
      <c r="A15" s="32">
        <v>14</v>
      </c>
      <c r="B15" s="33">
        <v>26</v>
      </c>
      <c r="C15" s="32">
        <v>96165</v>
      </c>
      <c r="D15" s="32">
        <v>376081.38458230102</v>
      </c>
      <c r="E15" s="32">
        <v>330407.50398672599</v>
      </c>
      <c r="F15" s="32">
        <v>45673.880595575203</v>
      </c>
      <c r="G15" s="32">
        <v>330407.50398672599</v>
      </c>
      <c r="H15" s="32">
        <v>0.121446799730073</v>
      </c>
    </row>
    <row r="16" spans="1:8" ht="14.25">
      <c r="A16" s="32">
        <v>15</v>
      </c>
      <c r="B16" s="33">
        <v>27</v>
      </c>
      <c r="C16" s="32">
        <v>133035.11600000001</v>
      </c>
      <c r="D16" s="32">
        <v>954305.91068318603</v>
      </c>
      <c r="E16" s="32">
        <v>822312.14174070803</v>
      </c>
      <c r="F16" s="32">
        <v>131993.768942478</v>
      </c>
      <c r="G16" s="32">
        <v>822312.14174070803</v>
      </c>
      <c r="H16" s="32">
        <v>0.138313896482087</v>
      </c>
    </row>
    <row r="17" spans="1:8" ht="14.25">
      <c r="A17" s="32">
        <v>16</v>
      </c>
      <c r="B17" s="33">
        <v>29</v>
      </c>
      <c r="C17" s="32">
        <v>237574</v>
      </c>
      <c r="D17" s="32">
        <v>2940134.0049880301</v>
      </c>
      <c r="E17" s="32">
        <v>2865507.7594452999</v>
      </c>
      <c r="F17" s="32">
        <v>74626.245542735007</v>
      </c>
      <c r="G17" s="32">
        <v>2865507.7594452999</v>
      </c>
      <c r="H17" s="32">
        <v>2.5381919809141101E-2</v>
      </c>
    </row>
    <row r="18" spans="1:8" ht="14.25">
      <c r="A18" s="32">
        <v>17</v>
      </c>
      <c r="B18" s="33">
        <v>31</v>
      </c>
      <c r="C18" s="32">
        <v>35781.468000000001</v>
      </c>
      <c r="D18" s="32">
        <v>276718.14007792901</v>
      </c>
      <c r="E18" s="32">
        <v>230516.198620251</v>
      </c>
      <c r="F18" s="32">
        <v>46201.941457677603</v>
      </c>
      <c r="G18" s="32">
        <v>230516.198620251</v>
      </c>
      <c r="H18" s="32">
        <v>0.16696390574418499</v>
      </c>
    </row>
    <row r="19" spans="1:8" ht="14.25">
      <c r="A19" s="32">
        <v>18</v>
      </c>
      <c r="B19" s="33">
        <v>32</v>
      </c>
      <c r="C19" s="32">
        <v>22131.901000000002</v>
      </c>
      <c r="D19" s="32">
        <v>343377.20905182703</v>
      </c>
      <c r="E19" s="32">
        <v>313599.68034145999</v>
      </c>
      <c r="F19" s="32">
        <v>29777.5287103671</v>
      </c>
      <c r="G19" s="32">
        <v>313599.68034145999</v>
      </c>
      <c r="H19" s="32">
        <v>8.6719583960136307E-2</v>
      </c>
    </row>
    <row r="20" spans="1:8" ht="14.25">
      <c r="A20" s="32">
        <v>19</v>
      </c>
      <c r="B20" s="33">
        <v>33</v>
      </c>
      <c r="C20" s="32">
        <v>34033.381000000001</v>
      </c>
      <c r="D20" s="32">
        <v>571088.61414433899</v>
      </c>
      <c r="E20" s="32">
        <v>446459.90604520601</v>
      </c>
      <c r="F20" s="32">
        <v>124628.708099133</v>
      </c>
      <c r="G20" s="32">
        <v>446459.90604520601</v>
      </c>
      <c r="H20" s="32">
        <v>0.21823006975172099</v>
      </c>
    </row>
    <row r="21" spans="1:8" ht="14.25">
      <c r="A21" s="32">
        <v>20</v>
      </c>
      <c r="B21" s="33">
        <v>34</v>
      </c>
      <c r="C21" s="32">
        <v>52510.123</v>
      </c>
      <c r="D21" s="32">
        <v>289712.93811823602</v>
      </c>
      <c r="E21" s="32">
        <v>202744.954119684</v>
      </c>
      <c r="F21" s="32">
        <v>86967.983998552401</v>
      </c>
      <c r="G21" s="32">
        <v>202744.954119684</v>
      </c>
      <c r="H21" s="32">
        <v>0.30018674541576501</v>
      </c>
    </row>
    <row r="22" spans="1:8" ht="14.25">
      <c r="A22" s="32">
        <v>21</v>
      </c>
      <c r="B22" s="33">
        <v>35</v>
      </c>
      <c r="C22" s="32">
        <v>48450.811999999998</v>
      </c>
      <c r="D22" s="32">
        <v>1155863.24655575</v>
      </c>
      <c r="E22" s="32">
        <v>1104904.9450167201</v>
      </c>
      <c r="F22" s="32">
        <v>50958.301539030399</v>
      </c>
      <c r="G22" s="32">
        <v>1104904.9450167201</v>
      </c>
      <c r="H22" s="32">
        <v>4.4086791141492103E-2</v>
      </c>
    </row>
    <row r="23" spans="1:8" ht="14.25">
      <c r="A23" s="32">
        <v>22</v>
      </c>
      <c r="B23" s="33">
        <v>36</v>
      </c>
      <c r="C23" s="32">
        <v>124866.302</v>
      </c>
      <c r="D23" s="32">
        <v>535069.65743628296</v>
      </c>
      <c r="E23" s="32">
        <v>442611.27698874997</v>
      </c>
      <c r="F23" s="32">
        <v>92458.380447532894</v>
      </c>
      <c r="G23" s="32">
        <v>442611.27698874997</v>
      </c>
      <c r="H23" s="32">
        <v>0.17279690440780199</v>
      </c>
    </row>
    <row r="24" spans="1:8" ht="14.25">
      <c r="A24" s="32">
        <v>23</v>
      </c>
      <c r="B24" s="33">
        <v>37</v>
      </c>
      <c r="C24" s="32">
        <v>89667.368000000002</v>
      </c>
      <c r="D24" s="32">
        <v>773247.34122389404</v>
      </c>
      <c r="E24" s="32">
        <v>637049.42006600602</v>
      </c>
      <c r="F24" s="32">
        <v>136197.92115788799</v>
      </c>
      <c r="G24" s="32">
        <v>637049.42006600602</v>
      </c>
      <c r="H24" s="32">
        <v>0.17613758741454499</v>
      </c>
    </row>
    <row r="25" spans="1:8" ht="14.25">
      <c r="A25" s="32">
        <v>24</v>
      </c>
      <c r="B25" s="33">
        <v>38</v>
      </c>
      <c r="C25" s="32">
        <v>153584.08199999999</v>
      </c>
      <c r="D25" s="32">
        <v>737694.31825752195</v>
      </c>
      <c r="E25" s="32">
        <v>696628.85260176996</v>
      </c>
      <c r="F25" s="32">
        <v>41065.465655752203</v>
      </c>
      <c r="G25" s="32">
        <v>696628.85260176996</v>
      </c>
      <c r="H25" s="32">
        <v>5.5667319971707603E-2</v>
      </c>
    </row>
    <row r="26" spans="1:8" ht="14.25">
      <c r="A26" s="32">
        <v>25</v>
      </c>
      <c r="B26" s="33">
        <v>39</v>
      </c>
      <c r="C26" s="32">
        <v>96311.84</v>
      </c>
      <c r="D26" s="32">
        <v>140447.94925188701</v>
      </c>
      <c r="E26" s="32">
        <v>102211.97016111101</v>
      </c>
      <c r="F26" s="32">
        <v>38235.979090776498</v>
      </c>
      <c r="G26" s="32">
        <v>102211.97016111101</v>
      </c>
      <c r="H26" s="32">
        <v>0.27224305726388298</v>
      </c>
    </row>
    <row r="27" spans="1:8" ht="14.25">
      <c r="A27" s="32">
        <v>26</v>
      </c>
      <c r="B27" s="33">
        <v>40</v>
      </c>
      <c r="C27" s="32">
        <v>3</v>
      </c>
      <c r="D27" s="32">
        <v>11.538500000000001</v>
      </c>
      <c r="E27" s="32">
        <v>9.2919</v>
      </c>
      <c r="F27" s="32">
        <v>2.2465999999999999</v>
      </c>
      <c r="G27" s="32">
        <v>9.2919</v>
      </c>
      <c r="H27" s="32">
        <v>0.19470468431771901</v>
      </c>
    </row>
    <row r="28" spans="1:8" ht="14.25">
      <c r="A28" s="32">
        <v>27</v>
      </c>
      <c r="B28" s="33">
        <v>42</v>
      </c>
      <c r="C28" s="32">
        <v>21304.803</v>
      </c>
      <c r="D28" s="32">
        <v>295440.98090000002</v>
      </c>
      <c r="E28" s="32">
        <v>266157.24609999999</v>
      </c>
      <c r="F28" s="32">
        <v>29283.734799999998</v>
      </c>
      <c r="G28" s="32">
        <v>266157.24609999999</v>
      </c>
      <c r="H28" s="32">
        <v>9.9118729943263595E-2</v>
      </c>
    </row>
    <row r="29" spans="1:8" ht="14.25">
      <c r="A29" s="32">
        <v>28</v>
      </c>
      <c r="B29" s="33">
        <v>75</v>
      </c>
      <c r="C29" s="32">
        <v>548</v>
      </c>
      <c r="D29" s="32">
        <v>366268.376068376</v>
      </c>
      <c r="E29" s="32">
        <v>347629.40487179498</v>
      </c>
      <c r="F29" s="32">
        <v>18638.971196581198</v>
      </c>
      <c r="G29" s="32">
        <v>347629.40487179498</v>
      </c>
      <c r="H29" s="32">
        <v>5.0888835658314202E-2</v>
      </c>
    </row>
    <row r="30" spans="1:8" ht="14.25">
      <c r="A30" s="32">
        <v>29</v>
      </c>
      <c r="B30" s="33">
        <v>76</v>
      </c>
      <c r="C30" s="32">
        <v>3105</v>
      </c>
      <c r="D30" s="32">
        <v>626876.11636068404</v>
      </c>
      <c r="E30" s="32">
        <v>591774.83752649603</v>
      </c>
      <c r="F30" s="32">
        <v>35101.278834188</v>
      </c>
      <c r="G30" s="32">
        <v>591774.83752649603</v>
      </c>
      <c r="H30" s="32">
        <v>5.5993964226883901E-2</v>
      </c>
    </row>
    <row r="31" spans="1:8" ht="14.25">
      <c r="A31" s="32">
        <v>30</v>
      </c>
      <c r="B31" s="33">
        <v>99</v>
      </c>
      <c r="C31" s="32">
        <v>71</v>
      </c>
      <c r="D31" s="32">
        <v>52529.803645715197</v>
      </c>
      <c r="E31" s="32">
        <v>47255.389017472196</v>
      </c>
      <c r="F31" s="32">
        <v>5274.4146282429501</v>
      </c>
      <c r="G31" s="32">
        <v>47255.389017472196</v>
      </c>
      <c r="H31" s="32">
        <v>0.10040804004933999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2013-12-26T00:22:22Z</dcterms:modified>
</cp:coreProperties>
</file>