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<sst xmlns="http://schemas.openxmlformats.org/spreadsheetml/2006/main" count="114" uniqueCount="71">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</sst>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16447502.745999999</v>
      </c>
      <c r="F3" s="25">
        <f>RA!I7</f>
        <v>1565653.9251999999</v>
      </c>
      <c r="G3" s="16">
        <f>E3-F3</f>
        <v>14881848.820799999</v>
      </c>
      <c r="H3" s="27">
        <f>RA!J7</f>
        <v>9.51909812315286</v>
      </c>
      <c r="I3" s="20">
        <f>SUM(I4:I39)</f>
        <v>16447506.143702336</v>
      </c>
      <c r="J3" s="21">
        <f>SUM(J4:J39)</f>
        <v>14881848.859153148</v>
      </c>
      <c r="K3" s="22">
        <f>E3-I3</f>
        <v>-3.3977023363113403</v>
      </c>
      <c r="L3" s="22">
        <f>G3-J3</f>
        <v>-3.8353148847818375E-2</v>
      </c>
    </row>
    <row r="4" spans="1:12">
      <c r="A4" s="59">
        <f>RA!A8</f>
        <v>41634</v>
      </c>
      <c r="B4" s="12">
        <v>12</v>
      </c>
      <c r="C4" s="56" t="s">
        <v>6</v>
      </c>
      <c r="D4" s="56"/>
      <c r="E4" s="15">
        <f>VLOOKUP(C4,RA!B8:D39,3,0)</f>
        <v>715035.98930000002</v>
      </c>
      <c r="F4" s="25">
        <f>VLOOKUP(C4,RA!B8:I43,8,0)</f>
        <v>82352.353300000002</v>
      </c>
      <c r="G4" s="16">
        <f t="shared" ref="G4:G39" si="0">E4-F4</f>
        <v>632683.63600000006</v>
      </c>
      <c r="H4" s="27">
        <f>RA!J8</f>
        <v>11.517231934104601</v>
      </c>
      <c r="I4" s="20">
        <f>VLOOKUP(B4,RMS!B:D,3,FALSE)</f>
        <v>715036.51297606796</v>
      </c>
      <c r="J4" s="21">
        <f>VLOOKUP(B4,RMS!B:E,4,FALSE)</f>
        <v>632683.63726666698</v>
      </c>
      <c r="K4" s="22">
        <f t="shared" ref="K4:K39" si="1">E4-I4</f>
        <v>-0.52367606793995947</v>
      </c>
      <c r="L4" s="22">
        <f t="shared" ref="L4:L39" si="2">G4-J4</f>
        <v>-1.2666669208556414E-3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60510.175300000003</v>
      </c>
      <c r="F5" s="25">
        <f>VLOOKUP(C5,RA!B9:I44,8,0)</f>
        <v>13644.047399999999</v>
      </c>
      <c r="G5" s="16">
        <f t="shared" si="0"/>
        <v>46866.127900000007</v>
      </c>
      <c r="H5" s="27">
        <f>RA!J9</f>
        <v>22.548352128142</v>
      </c>
      <c r="I5" s="20">
        <f>VLOOKUP(B5,RMS!B:D,3,FALSE)</f>
        <v>60510.1851133046</v>
      </c>
      <c r="J5" s="21">
        <f>VLOOKUP(B5,RMS!B:E,4,FALSE)</f>
        <v>46866.120667793701</v>
      </c>
      <c r="K5" s="22">
        <f t="shared" si="1"/>
        <v>-9.8133045976283029E-3</v>
      </c>
      <c r="L5" s="22">
        <f t="shared" si="2"/>
        <v>7.2322063060710207E-3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113231.51420000001</v>
      </c>
      <c r="F6" s="25">
        <f>VLOOKUP(C6,RA!B10:I45,8,0)</f>
        <v>26018.965400000001</v>
      </c>
      <c r="G6" s="16">
        <f t="shared" si="0"/>
        <v>87212.548800000004</v>
      </c>
      <c r="H6" s="27">
        <f>RA!J10</f>
        <v>22.978554675196602</v>
      </c>
      <c r="I6" s="20">
        <f>VLOOKUP(B6,RMS!B:D,3,FALSE)</f>
        <v>113233.254915385</v>
      </c>
      <c r="J6" s="21">
        <f>VLOOKUP(B6,RMS!B:E,4,FALSE)</f>
        <v>87212.548864957294</v>
      </c>
      <c r="K6" s="22">
        <f t="shared" si="1"/>
        <v>-1.7407153849926544</v>
      </c>
      <c r="L6" s="22">
        <f t="shared" si="2"/>
        <v>-6.4957290305756032E-5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89681.497700000007</v>
      </c>
      <c r="F7" s="25">
        <f>VLOOKUP(C7,RA!B11:I46,8,0)</f>
        <v>16901.524300000001</v>
      </c>
      <c r="G7" s="16">
        <f t="shared" si="0"/>
        <v>72779.973400000003</v>
      </c>
      <c r="H7" s="27">
        <f>RA!J11</f>
        <v>18.846166414992901</v>
      </c>
      <c r="I7" s="20">
        <f>VLOOKUP(B7,RMS!B:D,3,FALSE)</f>
        <v>89681.516530769193</v>
      </c>
      <c r="J7" s="21">
        <f>VLOOKUP(B7,RMS!B:E,4,FALSE)</f>
        <v>72779.973411965795</v>
      </c>
      <c r="K7" s="22">
        <f t="shared" si="1"/>
        <v>-1.8830769186024554E-2</v>
      </c>
      <c r="L7" s="22">
        <f t="shared" si="2"/>
        <v>-1.196579250972718E-5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363539.10009999998</v>
      </c>
      <c r="F8" s="25">
        <f>VLOOKUP(C8,RA!B12:I47,8,0)</f>
        <v>1353.7953</v>
      </c>
      <c r="G8" s="16">
        <f t="shared" si="0"/>
        <v>362185.30479999998</v>
      </c>
      <c r="H8" s="27">
        <f>RA!J12</f>
        <v>0.372393313299066</v>
      </c>
      <c r="I8" s="20">
        <f>VLOOKUP(B8,RMS!B:D,3,FALSE)</f>
        <v>363539.074995726</v>
      </c>
      <c r="J8" s="21">
        <f>VLOOKUP(B8,RMS!B:E,4,FALSE)</f>
        <v>362185.30564529903</v>
      </c>
      <c r="K8" s="22">
        <f t="shared" si="1"/>
        <v>2.5104273983743042E-2</v>
      </c>
      <c r="L8" s="22">
        <f t="shared" si="2"/>
        <v>-8.452990441583097E-4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429129.5429</v>
      </c>
      <c r="F9" s="25">
        <f>VLOOKUP(C9,RA!B13:I48,8,0)</f>
        <v>59167.669399999999</v>
      </c>
      <c r="G9" s="16">
        <f t="shared" si="0"/>
        <v>369961.87349999999</v>
      </c>
      <c r="H9" s="27">
        <f>RA!J13</f>
        <v>13.7878340885488</v>
      </c>
      <c r="I9" s="20">
        <f>VLOOKUP(B9,RMS!B:D,3,FALSE)</f>
        <v>429129.66041538498</v>
      </c>
      <c r="J9" s="21">
        <f>VLOOKUP(B9,RMS!B:E,4,FALSE)</f>
        <v>369961.87315384601</v>
      </c>
      <c r="K9" s="22">
        <f t="shared" si="1"/>
        <v>-0.11751538497628644</v>
      </c>
      <c r="L9" s="22">
        <f t="shared" si="2"/>
        <v>3.4615397453308105E-4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206788.52780000001</v>
      </c>
      <c r="F10" s="25">
        <f>VLOOKUP(C10,RA!B14:I49,8,0)</f>
        <v>36186.7569</v>
      </c>
      <c r="G10" s="16">
        <f t="shared" si="0"/>
        <v>170601.7709</v>
      </c>
      <c r="H10" s="27">
        <f>RA!J14</f>
        <v>17.499402546643601</v>
      </c>
      <c r="I10" s="20">
        <f>VLOOKUP(B10,RMS!B:D,3,FALSE)</f>
        <v>206788.51630769201</v>
      </c>
      <c r="J10" s="21">
        <f>VLOOKUP(B10,RMS!B:E,4,FALSE)</f>
        <v>170601.77174871799</v>
      </c>
      <c r="K10" s="22">
        <f t="shared" si="1"/>
        <v>1.1492307996377349E-2</v>
      </c>
      <c r="L10" s="22">
        <f t="shared" si="2"/>
        <v>-8.4871798753738403E-4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124078.58960000001</v>
      </c>
      <c r="F11" s="25">
        <f>VLOOKUP(C11,RA!B15:I50,8,0)</f>
        <v>11975.6749</v>
      </c>
      <c r="G11" s="16">
        <f t="shared" si="0"/>
        <v>112102.91470000001</v>
      </c>
      <c r="H11" s="27">
        <f>RA!J15</f>
        <v>9.6516852251518497</v>
      </c>
      <c r="I11" s="20">
        <f>VLOOKUP(B11,RMS!B:D,3,FALSE)</f>
        <v>124078.65664188001</v>
      </c>
      <c r="J11" s="21">
        <f>VLOOKUP(B11,RMS!B:E,4,FALSE)</f>
        <v>112102.91362393201</v>
      </c>
      <c r="K11" s="22">
        <f t="shared" si="1"/>
        <v>-6.7041880000033416E-2</v>
      </c>
      <c r="L11" s="22">
        <f t="shared" si="2"/>
        <v>1.0760680015664548E-3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441816.64289999998</v>
      </c>
      <c r="F12" s="25">
        <f>VLOOKUP(C12,RA!B16:I51,8,0)</f>
        <v>27322.6129</v>
      </c>
      <c r="G12" s="16">
        <f t="shared" si="0"/>
        <v>414494.02999999997</v>
      </c>
      <c r="H12" s="27">
        <f>RA!J16</f>
        <v>6.1841520320872503</v>
      </c>
      <c r="I12" s="20">
        <f>VLOOKUP(B12,RMS!B:D,3,FALSE)</f>
        <v>441816.56520000001</v>
      </c>
      <c r="J12" s="21">
        <f>VLOOKUP(B12,RMS!B:E,4,FALSE)</f>
        <v>414494.03</v>
      </c>
      <c r="K12" s="22">
        <f t="shared" si="1"/>
        <v>7.7699999965261668E-2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468501.44130000001</v>
      </c>
      <c r="F13" s="25">
        <f>VLOOKUP(C13,RA!B17:I52,8,0)</f>
        <v>12972.26</v>
      </c>
      <c r="G13" s="16">
        <f t="shared" si="0"/>
        <v>455529.1813</v>
      </c>
      <c r="H13" s="27">
        <f>RA!J17</f>
        <v>2.7688836909454402</v>
      </c>
      <c r="I13" s="20">
        <f>VLOOKUP(B13,RMS!B:D,3,FALSE)</f>
        <v>468501.48235470097</v>
      </c>
      <c r="J13" s="21">
        <f>VLOOKUP(B13,RMS!B:E,4,FALSE)</f>
        <v>455529.18125982903</v>
      </c>
      <c r="K13" s="22">
        <f t="shared" si="1"/>
        <v>-4.1054700966924429E-2</v>
      </c>
      <c r="L13" s="22">
        <f t="shared" si="2"/>
        <v>4.0170969441533089E-5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1402755.446</v>
      </c>
      <c r="F14" s="25">
        <f>VLOOKUP(C14,RA!B18:I53,8,0)</f>
        <v>218358.76149999999</v>
      </c>
      <c r="G14" s="16">
        <f t="shared" si="0"/>
        <v>1184396.6845</v>
      </c>
      <c r="H14" s="27">
        <f>RA!J18</f>
        <v>15.566416949059599</v>
      </c>
      <c r="I14" s="20">
        <f>VLOOKUP(B14,RMS!B:D,3,FALSE)</f>
        <v>1402755.5210367499</v>
      </c>
      <c r="J14" s="21">
        <f>VLOOKUP(B14,RMS!B:E,4,FALSE)</f>
        <v>1184396.68364701</v>
      </c>
      <c r="K14" s="22">
        <f t="shared" si="1"/>
        <v>-7.5036749942228198E-2</v>
      </c>
      <c r="L14" s="22">
        <f t="shared" si="2"/>
        <v>8.5298996418714523E-4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579969.03630000004</v>
      </c>
      <c r="F15" s="25">
        <f>VLOOKUP(C15,RA!B19:I54,8,0)</f>
        <v>51615.216399999998</v>
      </c>
      <c r="G15" s="16">
        <f t="shared" si="0"/>
        <v>528353.8199</v>
      </c>
      <c r="H15" s="27">
        <f>RA!J19</f>
        <v>8.8996503553512198</v>
      </c>
      <c r="I15" s="20">
        <f>VLOOKUP(B15,RMS!B:D,3,FALSE)</f>
        <v>579969.09899230802</v>
      </c>
      <c r="J15" s="21">
        <f>VLOOKUP(B15,RMS!B:E,4,FALSE)</f>
        <v>528353.81932735001</v>
      </c>
      <c r="K15" s="22">
        <f t="shared" si="1"/>
        <v>-6.2692307983525097E-2</v>
      </c>
      <c r="L15" s="22">
        <f t="shared" si="2"/>
        <v>5.7264999486505985E-4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1444823.3557</v>
      </c>
      <c r="F16" s="25">
        <f>VLOOKUP(C16,RA!B20:I55,8,0)</f>
        <v>63490.937400000003</v>
      </c>
      <c r="G16" s="16">
        <f t="shared" si="0"/>
        <v>1381332.4183</v>
      </c>
      <c r="H16" s="27">
        <f>RA!J20</f>
        <v>4.3943736893178498</v>
      </c>
      <c r="I16" s="20">
        <f>VLOOKUP(B16,RMS!B:D,3,FALSE)</f>
        <v>1444823.5337</v>
      </c>
      <c r="J16" s="21">
        <f>VLOOKUP(B16,RMS!B:E,4,FALSE)</f>
        <v>1381332.4183</v>
      </c>
      <c r="K16" s="22">
        <f t="shared" si="1"/>
        <v>-0.17800000007264316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349230.3996</v>
      </c>
      <c r="F17" s="25">
        <f>VLOOKUP(C17,RA!B21:I56,8,0)</f>
        <v>40045.712</v>
      </c>
      <c r="G17" s="16">
        <f t="shared" si="0"/>
        <v>309184.6876</v>
      </c>
      <c r="H17" s="27">
        <f>RA!J21</f>
        <v>11.4668459692705</v>
      </c>
      <c r="I17" s="20">
        <f>VLOOKUP(B17,RMS!B:D,3,FALSE)</f>
        <v>349230.16811058199</v>
      </c>
      <c r="J17" s="21">
        <f>VLOOKUP(B17,RMS!B:E,4,FALSE)</f>
        <v>309184.68758293602</v>
      </c>
      <c r="K17" s="22">
        <f t="shared" si="1"/>
        <v>0.23148941801628098</v>
      </c>
      <c r="L17" s="22">
        <f t="shared" si="2"/>
        <v>1.7063983250409365E-5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883810.83680000005</v>
      </c>
      <c r="F18" s="25">
        <f>VLOOKUP(C18,RA!B22:I57,8,0)</f>
        <v>110303.33379999999</v>
      </c>
      <c r="G18" s="16">
        <f t="shared" si="0"/>
        <v>773507.50300000003</v>
      </c>
      <c r="H18" s="27">
        <f>RA!J22</f>
        <v>12.480423322186599</v>
      </c>
      <c r="I18" s="20">
        <f>VLOOKUP(B18,RMS!B:D,3,FALSE)</f>
        <v>883811.09147227101</v>
      </c>
      <c r="J18" s="21">
        <f>VLOOKUP(B18,RMS!B:E,4,FALSE)</f>
        <v>773507.50475309696</v>
      </c>
      <c r="K18" s="22">
        <f t="shared" si="1"/>
        <v>-0.25467227096669376</v>
      </c>
      <c r="L18" s="22">
        <f t="shared" si="2"/>
        <v>-1.7530969344079494E-3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2616532.4641</v>
      </c>
      <c r="F19" s="25">
        <f>VLOOKUP(C19,RA!B23:I58,8,0)</f>
        <v>131513.4779</v>
      </c>
      <c r="G19" s="16">
        <f t="shared" si="0"/>
        <v>2485018.9862000002</v>
      </c>
      <c r="H19" s="27">
        <f>RA!J23</f>
        <v>5.0262505703416203</v>
      </c>
      <c r="I19" s="20">
        <f>VLOOKUP(B19,RMS!B:D,3,FALSE)</f>
        <v>2616533.2999931602</v>
      </c>
      <c r="J19" s="21">
        <f>VLOOKUP(B19,RMS!B:E,4,FALSE)</f>
        <v>2485019.0169529901</v>
      </c>
      <c r="K19" s="22">
        <f t="shared" si="1"/>
        <v>-0.83589316019788384</v>
      </c>
      <c r="L19" s="22">
        <f t="shared" si="2"/>
        <v>-3.0752989929169416E-2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284836.99619999999</v>
      </c>
      <c r="F20" s="25">
        <f>VLOOKUP(C20,RA!B24:I59,8,0)</f>
        <v>50536.249000000003</v>
      </c>
      <c r="G20" s="16">
        <f t="shared" si="0"/>
        <v>234300.74719999998</v>
      </c>
      <c r="H20" s="27">
        <f>RA!J24</f>
        <v>17.742164702690399</v>
      </c>
      <c r="I20" s="20">
        <f>VLOOKUP(B20,RMS!B:D,3,FALSE)</f>
        <v>284837.04558736901</v>
      </c>
      <c r="J20" s="21">
        <f>VLOOKUP(B20,RMS!B:E,4,FALSE)</f>
        <v>234300.73695600199</v>
      </c>
      <c r="K20" s="22">
        <f t="shared" si="1"/>
        <v>-4.9387369013857096E-2</v>
      </c>
      <c r="L20" s="22">
        <f t="shared" si="2"/>
        <v>1.0243997996440157E-2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404374.50670000003</v>
      </c>
      <c r="F21" s="25">
        <f>VLOOKUP(C21,RA!B25:I60,8,0)</f>
        <v>33382.837099999997</v>
      </c>
      <c r="G21" s="16">
        <f t="shared" si="0"/>
        <v>370991.66960000002</v>
      </c>
      <c r="H21" s="27">
        <f>RA!J25</f>
        <v>8.2554257370052895</v>
      </c>
      <c r="I21" s="20">
        <f>VLOOKUP(B21,RMS!B:D,3,FALSE)</f>
        <v>404374.50954640302</v>
      </c>
      <c r="J21" s="21">
        <f>VLOOKUP(B21,RMS!B:E,4,FALSE)</f>
        <v>370991.66035403399</v>
      </c>
      <c r="K21" s="22">
        <f t="shared" si="1"/>
        <v>-2.8464029892347753E-3</v>
      </c>
      <c r="L21" s="22">
        <f t="shared" si="2"/>
        <v>9.2459660372696817E-3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569300.69889999996</v>
      </c>
      <c r="F22" s="25">
        <f>VLOOKUP(C22,RA!B26:I61,8,0)</f>
        <v>126169.2729</v>
      </c>
      <c r="G22" s="16">
        <f t="shared" si="0"/>
        <v>443131.42599999998</v>
      </c>
      <c r="H22" s="27">
        <f>RA!J26</f>
        <v>22.162149659008598</v>
      </c>
      <c r="I22" s="20">
        <f>VLOOKUP(B22,RMS!B:D,3,FALSE)</f>
        <v>569300.67443857505</v>
      </c>
      <c r="J22" s="21">
        <f>VLOOKUP(B22,RMS!B:E,4,FALSE)</f>
        <v>443131.381566033</v>
      </c>
      <c r="K22" s="22">
        <f t="shared" si="1"/>
        <v>2.446142490953207E-2</v>
      </c>
      <c r="L22" s="22">
        <f t="shared" si="2"/>
        <v>4.4433966977521777E-2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252136.1378</v>
      </c>
      <c r="F23" s="25">
        <f>VLOOKUP(C23,RA!B27:I62,8,0)</f>
        <v>74528.775299999994</v>
      </c>
      <c r="G23" s="16">
        <f t="shared" si="0"/>
        <v>177607.36249999999</v>
      </c>
      <c r="H23" s="27">
        <f>RA!J27</f>
        <v>29.5589422247428</v>
      </c>
      <c r="I23" s="20">
        <f>VLOOKUP(B23,RMS!B:D,3,FALSE)</f>
        <v>252136.135354353</v>
      </c>
      <c r="J23" s="21">
        <f>VLOOKUP(B23,RMS!B:E,4,FALSE)</f>
        <v>177607.37676465101</v>
      </c>
      <c r="K23" s="22">
        <f t="shared" si="1"/>
        <v>2.4456469982396811E-3</v>
      </c>
      <c r="L23" s="22">
        <f t="shared" si="2"/>
        <v>-1.4264651021221653E-2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1217952.4871</v>
      </c>
      <c r="F24" s="25">
        <f>VLOOKUP(C24,RA!B28:I63,8,0)</f>
        <v>6913.4686000000002</v>
      </c>
      <c r="G24" s="16">
        <f t="shared" si="0"/>
        <v>1211039.0185</v>
      </c>
      <c r="H24" s="27">
        <f>RA!J28</f>
        <v>0.56763040210716897</v>
      </c>
      <c r="I24" s="20">
        <f>VLOOKUP(B24,RMS!B:D,3,FALSE)</f>
        <v>1217952.48706637</v>
      </c>
      <c r="J24" s="21">
        <f>VLOOKUP(B24,RMS!B:E,4,FALSE)</f>
        <v>1211038.9991343101</v>
      </c>
      <c r="K24" s="22">
        <f t="shared" si="1"/>
        <v>3.3630058169364929E-5</v>
      </c>
      <c r="L24" s="22">
        <f t="shared" si="2"/>
        <v>1.9365689950063825E-2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587069.83330000006</v>
      </c>
      <c r="F25" s="25">
        <f>VLOOKUP(C25,RA!B29:I64,8,0)</f>
        <v>87672.664199999999</v>
      </c>
      <c r="G25" s="16">
        <f t="shared" si="0"/>
        <v>499397.16910000006</v>
      </c>
      <c r="H25" s="27">
        <f>RA!J29</f>
        <v>14.933941283812899</v>
      </c>
      <c r="I25" s="20">
        <f>VLOOKUP(B25,RMS!B:D,3,FALSE)</f>
        <v>587069.83113539801</v>
      </c>
      <c r="J25" s="21">
        <f>VLOOKUP(B25,RMS!B:E,4,FALSE)</f>
        <v>499397.16525294603</v>
      </c>
      <c r="K25" s="22">
        <f t="shared" si="1"/>
        <v>2.1646020468324423E-3</v>
      </c>
      <c r="L25" s="22">
        <f t="shared" si="2"/>
        <v>3.8470540312118828E-3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836248.70389999996</v>
      </c>
      <c r="F26" s="25">
        <f>VLOOKUP(C26,RA!B30:I65,8,0)</f>
        <v>124038.17329999999</v>
      </c>
      <c r="G26" s="16">
        <f t="shared" si="0"/>
        <v>712210.53059999994</v>
      </c>
      <c r="H26" s="27">
        <f>RA!J30</f>
        <v>14.832689452494799</v>
      </c>
      <c r="I26" s="20">
        <f>VLOOKUP(B26,RMS!B:D,3,FALSE)</f>
        <v>836248.69954247796</v>
      </c>
      <c r="J26" s="21">
        <f>VLOOKUP(B26,RMS!B:E,4,FALSE)</f>
        <v>712210.54210463003</v>
      </c>
      <c r="K26" s="22">
        <f t="shared" si="1"/>
        <v>4.3575220042839646E-3</v>
      </c>
      <c r="L26" s="22">
        <f t="shared" si="2"/>
        <v>-1.1504630092531443E-2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733124.0013</v>
      </c>
      <c r="F27" s="25">
        <f>VLOOKUP(C27,RA!B31:I66,8,0)</f>
        <v>37780.847399999999</v>
      </c>
      <c r="G27" s="16">
        <f t="shared" si="0"/>
        <v>695343.15390000003</v>
      </c>
      <c r="H27" s="27">
        <f>RA!J31</f>
        <v>5.1534047900499402</v>
      </c>
      <c r="I27" s="20">
        <f>VLOOKUP(B27,RMS!B:D,3,FALSE)</f>
        <v>733123.95406017697</v>
      </c>
      <c r="J27" s="21">
        <f>VLOOKUP(B27,RMS!B:E,4,FALSE)</f>
        <v>695343.23061415902</v>
      </c>
      <c r="K27" s="22">
        <f t="shared" si="1"/>
        <v>4.7239823034033179E-2</v>
      </c>
      <c r="L27" s="22">
        <f t="shared" si="2"/>
        <v>-7.6714158989489079E-2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141800.16570000001</v>
      </c>
      <c r="F28" s="25">
        <f>VLOOKUP(C28,RA!B32:I67,8,0)</f>
        <v>36985.033600000002</v>
      </c>
      <c r="G28" s="16">
        <f t="shared" si="0"/>
        <v>104815.13210000002</v>
      </c>
      <c r="H28" s="27">
        <f>RA!J32</f>
        <v>26.082503794986799</v>
      </c>
      <c r="I28" s="20">
        <f>VLOOKUP(B28,RMS!B:D,3,FALSE)</f>
        <v>141800.019102413</v>
      </c>
      <c r="J28" s="21">
        <f>VLOOKUP(B28,RMS!B:E,4,FALSE)</f>
        <v>104815.119954693</v>
      </c>
      <c r="K28" s="22">
        <f t="shared" si="1"/>
        <v>0.14659758700872771</v>
      </c>
      <c r="L28" s="22">
        <f t="shared" si="2"/>
        <v>1.2145307016908191E-2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23.077100000000002</v>
      </c>
      <c r="F29" s="25">
        <f>VLOOKUP(C29,RA!B33:I68,8,0)</f>
        <v>4.4932999999999996</v>
      </c>
      <c r="G29" s="16">
        <f t="shared" si="0"/>
        <v>18.583800000000004</v>
      </c>
      <c r="H29" s="27">
        <f>RA!J33</f>
        <v>19.470817390400001</v>
      </c>
      <c r="I29" s="20">
        <f>VLOOKUP(B29,RMS!B:D,3,FALSE)</f>
        <v>23.077000000000002</v>
      </c>
      <c r="J29" s="21">
        <f>VLOOKUP(B29,RMS!B:E,4,FALSE)</f>
        <v>18.5838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291383.40490000002</v>
      </c>
      <c r="F31" s="25">
        <f>VLOOKUP(C31,RA!B35:I70,8,0)</f>
        <v>30722.690600000002</v>
      </c>
      <c r="G31" s="16">
        <f t="shared" si="0"/>
        <v>260660.71430000002</v>
      </c>
      <c r="H31" s="27">
        <f>RA!J35</f>
        <v>10.5437338171485</v>
      </c>
      <c r="I31" s="20">
        <f>VLOOKUP(B31,RMS!B:D,3,FALSE)</f>
        <v>291383.4045</v>
      </c>
      <c r="J31" s="21">
        <f>VLOOKUP(B31,RMS!B:E,4,FALSE)</f>
        <v>260660.7218</v>
      </c>
      <c r="K31" s="22">
        <f t="shared" si="1"/>
        <v>4.0000001899898052E-4</v>
      </c>
      <c r="L31" s="22">
        <f t="shared" si="2"/>
        <v>-7.4999999778810889E-3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213617.60550000001</v>
      </c>
      <c r="F35" s="25">
        <f>VLOOKUP(C35,RA!B8:I74,8,0)</f>
        <v>9779.0936999999994</v>
      </c>
      <c r="G35" s="16">
        <f t="shared" si="0"/>
        <v>203838.51180000001</v>
      </c>
      <c r="H35" s="27">
        <f>RA!J39</f>
        <v>4.5778500686358496</v>
      </c>
      <c r="I35" s="20">
        <f>VLOOKUP(B35,RMS!B:D,3,FALSE)</f>
        <v>213617.60683760699</v>
      </c>
      <c r="J35" s="21">
        <f>VLOOKUP(B35,RMS!B:E,4,FALSE)</f>
        <v>203838.513675214</v>
      </c>
      <c r="K35" s="22">
        <f t="shared" si="1"/>
        <v>-1.3376069837249815E-3</v>
      </c>
      <c r="L35" s="22">
        <f t="shared" si="2"/>
        <v>-1.875213987659663E-3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609235.25179999997</v>
      </c>
      <c r="F36" s="25">
        <f>VLOOKUP(C36,RA!B8:I75,8,0)</f>
        <v>40922.473899999997</v>
      </c>
      <c r="G36" s="16">
        <f t="shared" si="0"/>
        <v>568312.77789999999</v>
      </c>
      <c r="H36" s="27">
        <f>RA!J40</f>
        <v>6.7170233139158597</v>
      </c>
      <c r="I36" s="20">
        <f>VLOOKUP(B36,RMS!B:D,3,FALSE)</f>
        <v>609235.24453589704</v>
      </c>
      <c r="J36" s="21">
        <f>VLOOKUP(B36,RMS!B:E,4,FALSE)</f>
        <v>568312.77857692295</v>
      </c>
      <c r="K36" s="22">
        <f t="shared" si="1"/>
        <v>7.2641029255464673E-3</v>
      </c>
      <c r="L36" s="22">
        <f t="shared" si="2"/>
        <v>-6.7692296579480171E-4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16965.316200000001</v>
      </c>
      <c r="F39" s="25">
        <f>VLOOKUP(C39,RA!B8:I78,8,0)</f>
        <v>2994.7534999999998</v>
      </c>
      <c r="G39" s="16">
        <f t="shared" si="0"/>
        <v>13970.562700000002</v>
      </c>
      <c r="H39" s="27">
        <f>RA!J43</f>
        <v>17.652211516104799</v>
      </c>
      <c r="I39" s="20">
        <f>VLOOKUP(B39,RMS!B:D,3,FALSE)</f>
        <v>16965.316239316198</v>
      </c>
      <c r="J39" s="21">
        <f>VLOOKUP(B39,RMS!B:E,4,FALSE)</f>
        <v>13970.5623931624</v>
      </c>
      <c r="K39" s="22">
        <f t="shared" si="1"/>
        <v>-3.9316197216976434E-5</v>
      </c>
      <c r="L39" s="22">
        <f t="shared" si="2"/>
        <v>3.0683760269312188E-4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16447502.745999999</v>
      </c>
      <c r="E7" s="44">
        <v>19177121</v>
      </c>
      <c r="F7" s="45">
        <v>85.766277148691898</v>
      </c>
      <c r="G7" s="44">
        <v>17356338.544300001</v>
      </c>
      <c r="H7" s="45">
        <v>-5.2363336655383801</v>
      </c>
      <c r="I7" s="44">
        <v>1565653.9251999999</v>
      </c>
      <c r="J7" s="45">
        <v>9.51909812315286</v>
      </c>
      <c r="K7" s="44">
        <v>1550929.8</v>
      </c>
      <c r="L7" s="45">
        <v>8.9358121013912903</v>
      </c>
      <c r="M7" s="45">
        <v>9.4937405935459993E-3</v>
      </c>
      <c r="N7" s="44">
        <v>443033442.42900002</v>
      </c>
      <c r="O7" s="44">
        <v>6259752647.6543999</v>
      </c>
      <c r="P7" s="44">
        <v>872572</v>
      </c>
      <c r="Q7" s="44">
        <v>937130</v>
      </c>
      <c r="R7" s="45">
        <v>-6.8889054880326199</v>
      </c>
      <c r="S7" s="44">
        <v>18.8494505278647</v>
      </c>
      <c r="T7" s="44">
        <v>22.146997649845801</v>
      </c>
      <c r="U7" s="46">
        <v>-17.4941286331205</v>
      </c>
    </row>
    <row r="8" spans="1:23" ht="12" thickBot="1">
      <c r="A8" s="70">
        <v>41634</v>
      </c>
      <c r="B8" s="60" t="s">
        <v>6</v>
      </c>
      <c r="C8" s="61"/>
      <c r="D8" s="47">
        <v>715035.98930000002</v>
      </c>
      <c r="E8" s="47">
        <v>608200</v>
      </c>
      <c r="F8" s="48">
        <v>117.565930499836</v>
      </c>
      <c r="G8" s="47">
        <v>1131843.9586</v>
      </c>
      <c r="H8" s="48">
        <v>-36.825568236062999</v>
      </c>
      <c r="I8" s="47">
        <v>82352.353300000002</v>
      </c>
      <c r="J8" s="48">
        <v>11.517231934104601</v>
      </c>
      <c r="K8" s="47">
        <v>-45913.648500000003</v>
      </c>
      <c r="L8" s="48">
        <v>-4.0565351920764297</v>
      </c>
      <c r="M8" s="48">
        <v>-2.79363557439788</v>
      </c>
      <c r="N8" s="47">
        <v>16829758.979600001</v>
      </c>
      <c r="O8" s="47">
        <v>221084411.6683</v>
      </c>
      <c r="P8" s="47">
        <v>30436</v>
      </c>
      <c r="Q8" s="47">
        <v>30469</v>
      </c>
      <c r="R8" s="48">
        <v>-0.108306803636482</v>
      </c>
      <c r="S8" s="47">
        <v>23.493099924431601</v>
      </c>
      <c r="T8" s="47">
        <v>24.5562133020447</v>
      </c>
      <c r="U8" s="49">
        <v>-4.5252154080676403</v>
      </c>
    </row>
    <row r="9" spans="1:23" ht="12" thickBot="1">
      <c r="A9" s="71"/>
      <c r="B9" s="60" t="s">
        <v>7</v>
      </c>
      <c r="C9" s="61"/>
      <c r="D9" s="47">
        <v>60510.175300000003</v>
      </c>
      <c r="E9" s="47">
        <v>76708</v>
      </c>
      <c r="F9" s="48">
        <v>78.883786958335506</v>
      </c>
      <c r="G9" s="47">
        <v>96670.122199999998</v>
      </c>
      <c r="H9" s="48">
        <v>-37.4055044899902</v>
      </c>
      <c r="I9" s="47">
        <v>13644.047399999999</v>
      </c>
      <c r="J9" s="48">
        <v>22.548352128142</v>
      </c>
      <c r="K9" s="47">
        <v>17620.666099999999</v>
      </c>
      <c r="L9" s="48">
        <v>18.227623694883501</v>
      </c>
      <c r="M9" s="48">
        <v>-0.22567924943541201</v>
      </c>
      <c r="N9" s="47">
        <v>2466930.4822999998</v>
      </c>
      <c r="O9" s="47">
        <v>40275349.784500003</v>
      </c>
      <c r="P9" s="47">
        <v>3952</v>
      </c>
      <c r="Q9" s="47">
        <v>6516</v>
      </c>
      <c r="R9" s="48">
        <v>-39.349294045426603</v>
      </c>
      <c r="S9" s="47">
        <v>15.3112791751012</v>
      </c>
      <c r="T9" s="47">
        <v>16.5341716083487</v>
      </c>
      <c r="U9" s="49">
        <v>-7.9868730709064497</v>
      </c>
    </row>
    <row r="10" spans="1:23" ht="12" thickBot="1">
      <c r="A10" s="71"/>
      <c r="B10" s="60" t="s">
        <v>8</v>
      </c>
      <c r="C10" s="61"/>
      <c r="D10" s="47">
        <v>113231.51420000001</v>
      </c>
      <c r="E10" s="47">
        <v>95480</v>
      </c>
      <c r="F10" s="48">
        <v>118.59186656891499</v>
      </c>
      <c r="G10" s="47">
        <v>129802.2475</v>
      </c>
      <c r="H10" s="48">
        <v>-12.766137427628101</v>
      </c>
      <c r="I10" s="47">
        <v>26018.965400000001</v>
      </c>
      <c r="J10" s="48">
        <v>22.978554675196602</v>
      </c>
      <c r="K10" s="47">
        <v>34104.672100000003</v>
      </c>
      <c r="L10" s="48">
        <v>26.2743309587147</v>
      </c>
      <c r="M10" s="48">
        <v>-0.23708501510559901</v>
      </c>
      <c r="N10" s="47">
        <v>3495322.8657999998</v>
      </c>
      <c r="O10" s="47">
        <v>54841442.332999997</v>
      </c>
      <c r="P10" s="47">
        <v>77939</v>
      </c>
      <c r="Q10" s="47">
        <v>88024</v>
      </c>
      <c r="R10" s="48">
        <v>-11.4571026083795</v>
      </c>
      <c r="S10" s="47">
        <v>1.45282226099899</v>
      </c>
      <c r="T10" s="47">
        <v>2.2136576365536702</v>
      </c>
      <c r="U10" s="49">
        <v>-52.369473952823199</v>
      </c>
    </row>
    <row r="11" spans="1:23" ht="12" thickBot="1">
      <c r="A11" s="71"/>
      <c r="B11" s="60" t="s">
        <v>9</v>
      </c>
      <c r="C11" s="61"/>
      <c r="D11" s="47">
        <v>89681.497700000007</v>
      </c>
      <c r="E11" s="47">
        <v>120497</v>
      </c>
      <c r="F11" s="48">
        <v>74.426332356822201</v>
      </c>
      <c r="G11" s="47">
        <v>92716.632100000003</v>
      </c>
      <c r="H11" s="48">
        <v>-3.27355980394805</v>
      </c>
      <c r="I11" s="47">
        <v>16901.524300000001</v>
      </c>
      <c r="J11" s="48">
        <v>18.846166414992901</v>
      </c>
      <c r="K11" s="47">
        <v>19360.5926</v>
      </c>
      <c r="L11" s="48">
        <v>20.881466638174</v>
      </c>
      <c r="M11" s="48">
        <v>-0.12701410286377299</v>
      </c>
      <c r="N11" s="47">
        <v>2413873.8816999998</v>
      </c>
      <c r="O11" s="47">
        <v>20983439.8222</v>
      </c>
      <c r="P11" s="47">
        <v>4037</v>
      </c>
      <c r="Q11" s="47">
        <v>4539</v>
      </c>
      <c r="R11" s="48">
        <v>-11.059704780788699</v>
      </c>
      <c r="S11" s="47">
        <v>22.214886722814001</v>
      </c>
      <c r="T11" s="47">
        <v>20.564645913196699</v>
      </c>
      <c r="U11" s="49">
        <v>7.42853578417074</v>
      </c>
    </row>
    <row r="12" spans="1:23" ht="12" thickBot="1">
      <c r="A12" s="71"/>
      <c r="B12" s="60" t="s">
        <v>10</v>
      </c>
      <c r="C12" s="61"/>
      <c r="D12" s="47">
        <v>363539.10009999998</v>
      </c>
      <c r="E12" s="47">
        <v>435854</v>
      </c>
      <c r="F12" s="48">
        <v>83.408457901040293</v>
      </c>
      <c r="G12" s="47">
        <v>346472.92580000003</v>
      </c>
      <c r="H12" s="48">
        <v>4.9256877028975596</v>
      </c>
      <c r="I12" s="47">
        <v>1353.7953</v>
      </c>
      <c r="J12" s="48">
        <v>0.372393313299066</v>
      </c>
      <c r="K12" s="47">
        <v>36978.854899999998</v>
      </c>
      <c r="L12" s="48">
        <v>10.6729421395962</v>
      </c>
      <c r="M12" s="48">
        <v>-0.963390015627553</v>
      </c>
      <c r="N12" s="47">
        <v>7949995.523</v>
      </c>
      <c r="O12" s="47">
        <v>79940827.177599996</v>
      </c>
      <c r="P12" s="47">
        <v>2790</v>
      </c>
      <c r="Q12" s="47">
        <v>3727</v>
      </c>
      <c r="R12" s="48">
        <v>-25.140863965655999</v>
      </c>
      <c r="S12" s="47">
        <v>130.30075272401399</v>
      </c>
      <c r="T12" s="47">
        <v>119.351341051784</v>
      </c>
      <c r="U12" s="49">
        <v>8.4031837447797795</v>
      </c>
    </row>
    <row r="13" spans="1:23" ht="12" thickBot="1">
      <c r="A13" s="71"/>
      <c r="B13" s="60" t="s">
        <v>11</v>
      </c>
      <c r="C13" s="61"/>
      <c r="D13" s="47">
        <v>429129.5429</v>
      </c>
      <c r="E13" s="47">
        <v>471025</v>
      </c>
      <c r="F13" s="48">
        <v>91.105470601348102</v>
      </c>
      <c r="G13" s="47">
        <v>1303668.3674000001</v>
      </c>
      <c r="H13" s="48">
        <v>-67.082921268094907</v>
      </c>
      <c r="I13" s="47">
        <v>59167.669399999999</v>
      </c>
      <c r="J13" s="48">
        <v>13.7878340885488</v>
      </c>
      <c r="K13" s="47">
        <v>-124325.6318</v>
      </c>
      <c r="L13" s="48">
        <v>-9.5365995608186402</v>
      </c>
      <c r="M13" s="48">
        <v>-1.4759088575973001</v>
      </c>
      <c r="N13" s="47">
        <v>12890555.0668</v>
      </c>
      <c r="O13" s="47">
        <v>122569918.47310001</v>
      </c>
      <c r="P13" s="47">
        <v>10626</v>
      </c>
      <c r="Q13" s="47">
        <v>11599</v>
      </c>
      <c r="R13" s="48">
        <v>-8.3886541943270903</v>
      </c>
      <c r="S13" s="47">
        <v>40.384861932994497</v>
      </c>
      <c r="T13" s="47">
        <v>41.892511328562797</v>
      </c>
      <c r="U13" s="49">
        <v>-3.7332042835003798</v>
      </c>
    </row>
    <row r="14" spans="1:23" ht="12" thickBot="1">
      <c r="A14" s="71"/>
      <c r="B14" s="60" t="s">
        <v>12</v>
      </c>
      <c r="C14" s="61"/>
      <c r="D14" s="47">
        <v>206788.52780000001</v>
      </c>
      <c r="E14" s="47">
        <v>252878</v>
      </c>
      <c r="F14" s="48">
        <v>81.774028503863505</v>
      </c>
      <c r="G14" s="47">
        <v>190194.5</v>
      </c>
      <c r="H14" s="48">
        <v>8.7247674354410805</v>
      </c>
      <c r="I14" s="47">
        <v>36186.7569</v>
      </c>
      <c r="J14" s="48">
        <v>17.499402546643601</v>
      </c>
      <c r="K14" s="47">
        <v>37727.4355</v>
      </c>
      <c r="L14" s="48">
        <v>19.836238955385099</v>
      </c>
      <c r="M14" s="48">
        <v>-4.0837087906492001E-2</v>
      </c>
      <c r="N14" s="47">
        <v>6071929.2166999998</v>
      </c>
      <c r="O14" s="47">
        <v>62761616.8618</v>
      </c>
      <c r="P14" s="47">
        <v>3057</v>
      </c>
      <c r="Q14" s="47">
        <v>3136</v>
      </c>
      <c r="R14" s="48">
        <v>-2.5191326530612299</v>
      </c>
      <c r="S14" s="47">
        <v>67.644268171409905</v>
      </c>
      <c r="T14" s="47">
        <v>71.4205101721939</v>
      </c>
      <c r="U14" s="49">
        <v>-5.5825010793450396</v>
      </c>
    </row>
    <row r="15" spans="1:23" ht="12" thickBot="1">
      <c r="A15" s="71"/>
      <c r="B15" s="60" t="s">
        <v>13</v>
      </c>
      <c r="C15" s="61"/>
      <c r="D15" s="47">
        <v>124078.58960000001</v>
      </c>
      <c r="E15" s="47">
        <v>170199</v>
      </c>
      <c r="F15" s="48">
        <v>72.902067344696505</v>
      </c>
      <c r="G15" s="47">
        <v>106920.351</v>
      </c>
      <c r="H15" s="48">
        <v>16.0476826343378</v>
      </c>
      <c r="I15" s="47">
        <v>11975.6749</v>
      </c>
      <c r="J15" s="48">
        <v>9.6516852251518497</v>
      </c>
      <c r="K15" s="47">
        <v>25449.678400000001</v>
      </c>
      <c r="L15" s="48">
        <v>23.802464322250501</v>
      </c>
      <c r="M15" s="48">
        <v>-0.52943708318137295</v>
      </c>
      <c r="N15" s="47">
        <v>3653025.7439999999</v>
      </c>
      <c r="O15" s="47">
        <v>39643969.206299998</v>
      </c>
      <c r="P15" s="47">
        <v>3958</v>
      </c>
      <c r="Q15" s="47">
        <v>3829</v>
      </c>
      <c r="R15" s="48">
        <v>3.3690258553147099</v>
      </c>
      <c r="S15" s="47">
        <v>31.348809903991899</v>
      </c>
      <c r="T15" s="47">
        <v>30.383430817445799</v>
      </c>
      <c r="U15" s="49">
        <v>3.0794760295610999</v>
      </c>
    </row>
    <row r="16" spans="1:23" ht="12" thickBot="1">
      <c r="A16" s="71"/>
      <c r="B16" s="60" t="s">
        <v>14</v>
      </c>
      <c r="C16" s="61"/>
      <c r="D16" s="47">
        <v>441816.64289999998</v>
      </c>
      <c r="E16" s="47">
        <v>410083</v>
      </c>
      <c r="F16" s="48">
        <v>107.738346359152</v>
      </c>
      <c r="G16" s="47">
        <v>380952.48820000002</v>
      </c>
      <c r="H16" s="48">
        <v>15.976836110871201</v>
      </c>
      <c r="I16" s="47">
        <v>27322.6129</v>
      </c>
      <c r="J16" s="48">
        <v>6.1841520320872503</v>
      </c>
      <c r="K16" s="47">
        <v>39681.6976</v>
      </c>
      <c r="L16" s="48">
        <v>10.416442687510999</v>
      </c>
      <c r="M16" s="48">
        <v>-0.31145554367613598</v>
      </c>
      <c r="N16" s="47">
        <v>16687727.9548</v>
      </c>
      <c r="O16" s="47">
        <v>302632940.10839999</v>
      </c>
      <c r="P16" s="47">
        <v>28020</v>
      </c>
      <c r="Q16" s="47">
        <v>45891</v>
      </c>
      <c r="R16" s="48">
        <v>-38.942276263319599</v>
      </c>
      <c r="S16" s="47">
        <v>15.7679030299786</v>
      </c>
      <c r="T16" s="47">
        <v>57.534617365060697</v>
      </c>
      <c r="U16" s="49">
        <v>-264.88439366777902</v>
      </c>
    </row>
    <row r="17" spans="1:21" ht="12" thickBot="1">
      <c r="A17" s="71"/>
      <c r="B17" s="60" t="s">
        <v>15</v>
      </c>
      <c r="C17" s="61"/>
      <c r="D17" s="47">
        <v>468501.44130000001</v>
      </c>
      <c r="E17" s="47">
        <v>1177218</v>
      </c>
      <c r="F17" s="48">
        <v>39.797339260867602</v>
      </c>
      <c r="G17" s="47">
        <v>845392.78159999999</v>
      </c>
      <c r="H17" s="48">
        <v>-44.581802506840802</v>
      </c>
      <c r="I17" s="47">
        <v>12972.26</v>
      </c>
      <c r="J17" s="48">
        <v>2.7688836909454402</v>
      </c>
      <c r="K17" s="47">
        <v>39333.179600000003</v>
      </c>
      <c r="L17" s="48">
        <v>4.6526514604912501</v>
      </c>
      <c r="M17" s="48">
        <v>-0.67019549062847705</v>
      </c>
      <c r="N17" s="47">
        <v>13879682.8138</v>
      </c>
      <c r="O17" s="47">
        <v>279162689.88510001</v>
      </c>
      <c r="P17" s="47">
        <v>9835</v>
      </c>
      <c r="Q17" s="47">
        <v>11318</v>
      </c>
      <c r="R17" s="48">
        <v>-13.1030217352889</v>
      </c>
      <c r="S17" s="47">
        <v>47.636140447381798</v>
      </c>
      <c r="T17" s="47">
        <v>88.973707845909203</v>
      </c>
      <c r="U17" s="49">
        <v>-86.777742718657606</v>
      </c>
    </row>
    <row r="18" spans="1:21" ht="12" thickBot="1">
      <c r="A18" s="71"/>
      <c r="B18" s="60" t="s">
        <v>16</v>
      </c>
      <c r="C18" s="61"/>
      <c r="D18" s="47">
        <v>1402755.446</v>
      </c>
      <c r="E18" s="47">
        <v>1614050</v>
      </c>
      <c r="F18" s="48">
        <v>86.909045320776897</v>
      </c>
      <c r="G18" s="47">
        <v>1707836.865</v>
      </c>
      <c r="H18" s="48">
        <v>-17.8636159724776</v>
      </c>
      <c r="I18" s="47">
        <v>218358.76149999999</v>
      </c>
      <c r="J18" s="48">
        <v>15.566416949059599</v>
      </c>
      <c r="K18" s="47">
        <v>249107.9473</v>
      </c>
      <c r="L18" s="48">
        <v>14.5861675904273</v>
      </c>
      <c r="M18" s="48">
        <v>-0.123437193125633</v>
      </c>
      <c r="N18" s="47">
        <v>45717613.356600001</v>
      </c>
      <c r="O18" s="47">
        <v>709583187.18130004</v>
      </c>
      <c r="P18" s="47">
        <v>69351</v>
      </c>
      <c r="Q18" s="47">
        <v>91617</v>
      </c>
      <c r="R18" s="48">
        <v>-24.3033498149907</v>
      </c>
      <c r="S18" s="47">
        <v>20.226895733298701</v>
      </c>
      <c r="T18" s="47">
        <v>22.972817492386799</v>
      </c>
      <c r="U18" s="49">
        <v>-13.5755965487455</v>
      </c>
    </row>
    <row r="19" spans="1:21" ht="12" thickBot="1">
      <c r="A19" s="71"/>
      <c r="B19" s="60" t="s">
        <v>17</v>
      </c>
      <c r="C19" s="61"/>
      <c r="D19" s="47">
        <v>579969.03630000004</v>
      </c>
      <c r="E19" s="47">
        <v>594756</v>
      </c>
      <c r="F19" s="48">
        <v>97.513776456227404</v>
      </c>
      <c r="G19" s="47">
        <v>1167693.5841999999</v>
      </c>
      <c r="H19" s="48">
        <v>-50.332086760813802</v>
      </c>
      <c r="I19" s="47">
        <v>51615.216399999998</v>
      </c>
      <c r="J19" s="48">
        <v>8.8996503553512198</v>
      </c>
      <c r="K19" s="47">
        <v>74548.413199999995</v>
      </c>
      <c r="L19" s="48">
        <v>6.3842444806334999</v>
      </c>
      <c r="M19" s="48">
        <v>-0.30762823533848199</v>
      </c>
      <c r="N19" s="47">
        <v>18646375.4582</v>
      </c>
      <c r="O19" s="47">
        <v>249816251.04409999</v>
      </c>
      <c r="P19" s="47">
        <v>13958</v>
      </c>
      <c r="Q19" s="47">
        <v>17201</v>
      </c>
      <c r="R19" s="48">
        <v>-18.853555025870602</v>
      </c>
      <c r="S19" s="47">
        <v>41.551012774036401</v>
      </c>
      <c r="T19" s="47">
        <v>59.466464676472299</v>
      </c>
      <c r="U19" s="49">
        <v>-43.116763482671502</v>
      </c>
    </row>
    <row r="20" spans="1:21" ht="12" thickBot="1">
      <c r="A20" s="71"/>
      <c r="B20" s="60" t="s">
        <v>18</v>
      </c>
      <c r="C20" s="61"/>
      <c r="D20" s="47">
        <v>1444823.3557</v>
      </c>
      <c r="E20" s="47">
        <v>972359</v>
      </c>
      <c r="F20" s="48">
        <v>148.58949788092701</v>
      </c>
      <c r="G20" s="47">
        <v>797121.52359999996</v>
      </c>
      <c r="H20" s="48">
        <v>81.255092595519997</v>
      </c>
      <c r="I20" s="47">
        <v>63490.937400000003</v>
      </c>
      <c r="J20" s="48">
        <v>4.3943736893178498</v>
      </c>
      <c r="K20" s="47">
        <v>59349.555899999999</v>
      </c>
      <c r="L20" s="48">
        <v>7.4454840501561899</v>
      </c>
      <c r="M20" s="48">
        <v>6.9779485915242995E-2</v>
      </c>
      <c r="N20" s="47">
        <v>26761459.3904</v>
      </c>
      <c r="O20" s="47">
        <v>380631376.2938</v>
      </c>
      <c r="P20" s="47">
        <v>41834</v>
      </c>
      <c r="Q20" s="47">
        <v>38191</v>
      </c>
      <c r="R20" s="48">
        <v>9.5388965986750804</v>
      </c>
      <c r="S20" s="47">
        <v>34.537059705024603</v>
      </c>
      <c r="T20" s="47">
        <v>29.579116616480299</v>
      </c>
      <c r="U20" s="49">
        <v>14.3554290112976</v>
      </c>
    </row>
    <row r="21" spans="1:21" ht="12" thickBot="1">
      <c r="A21" s="71"/>
      <c r="B21" s="60" t="s">
        <v>19</v>
      </c>
      <c r="C21" s="61"/>
      <c r="D21" s="47">
        <v>349230.3996</v>
      </c>
      <c r="E21" s="47">
        <v>340504</v>
      </c>
      <c r="F21" s="48">
        <v>102.56278915959901</v>
      </c>
      <c r="G21" s="47">
        <v>279820.71399999998</v>
      </c>
      <c r="H21" s="48">
        <v>24.8050562832886</v>
      </c>
      <c r="I21" s="47">
        <v>40045.712</v>
      </c>
      <c r="J21" s="48">
        <v>11.4668459692705</v>
      </c>
      <c r="K21" s="47">
        <v>45450.649299999997</v>
      </c>
      <c r="L21" s="48">
        <v>16.242775114925902</v>
      </c>
      <c r="M21" s="48">
        <v>-0.11891881377369</v>
      </c>
      <c r="N21" s="47">
        <v>9561547.6537999995</v>
      </c>
      <c r="O21" s="47">
        <v>141469288.05090001</v>
      </c>
      <c r="P21" s="47">
        <v>29749</v>
      </c>
      <c r="Q21" s="47">
        <v>33071</v>
      </c>
      <c r="R21" s="48">
        <v>-10.045054579541</v>
      </c>
      <c r="S21" s="47">
        <v>11.739231557363301</v>
      </c>
      <c r="T21" s="47">
        <v>11.3719459586949</v>
      </c>
      <c r="U21" s="49">
        <v>3.1287022227444501</v>
      </c>
    </row>
    <row r="22" spans="1:21" ht="12" thickBot="1">
      <c r="A22" s="71"/>
      <c r="B22" s="60" t="s">
        <v>20</v>
      </c>
      <c r="C22" s="61"/>
      <c r="D22" s="47">
        <v>883810.83680000005</v>
      </c>
      <c r="E22" s="47">
        <v>1100536</v>
      </c>
      <c r="F22" s="48">
        <v>80.307308148029705</v>
      </c>
      <c r="G22" s="47">
        <v>670529.6274</v>
      </c>
      <c r="H22" s="48">
        <v>31.807872565900599</v>
      </c>
      <c r="I22" s="47">
        <v>110303.33379999999</v>
      </c>
      <c r="J22" s="48">
        <v>12.480423322186599</v>
      </c>
      <c r="K22" s="47">
        <v>98913.495599999995</v>
      </c>
      <c r="L22" s="48">
        <v>14.751547367644299</v>
      </c>
      <c r="M22" s="48">
        <v>0.115149486234515</v>
      </c>
      <c r="N22" s="47">
        <v>25331962.278499998</v>
      </c>
      <c r="O22" s="47">
        <v>401382490.15319997</v>
      </c>
      <c r="P22" s="47">
        <v>53451</v>
      </c>
      <c r="Q22" s="47">
        <v>58129</v>
      </c>
      <c r="R22" s="48">
        <v>-8.0476182284229907</v>
      </c>
      <c r="S22" s="47">
        <v>16.534972906026098</v>
      </c>
      <c r="T22" s="47">
        <v>16.417031913502701</v>
      </c>
      <c r="U22" s="49">
        <v>0.71328204281708896</v>
      </c>
    </row>
    <row r="23" spans="1:21" ht="12" thickBot="1">
      <c r="A23" s="71"/>
      <c r="B23" s="60" t="s">
        <v>21</v>
      </c>
      <c r="C23" s="61"/>
      <c r="D23" s="47">
        <v>2616532.4641</v>
      </c>
      <c r="E23" s="47">
        <v>2066577</v>
      </c>
      <c r="F23" s="48">
        <v>126.611902876109</v>
      </c>
      <c r="G23" s="47">
        <v>2069236.3288</v>
      </c>
      <c r="H23" s="48">
        <v>26.4491845461359</v>
      </c>
      <c r="I23" s="47">
        <v>131513.4779</v>
      </c>
      <c r="J23" s="48">
        <v>5.0262505703416203</v>
      </c>
      <c r="K23" s="47">
        <v>256851.16269999999</v>
      </c>
      <c r="L23" s="48">
        <v>12.412848118172899</v>
      </c>
      <c r="M23" s="48">
        <v>-0.48797787591249198</v>
      </c>
      <c r="N23" s="47">
        <v>64729875.943999998</v>
      </c>
      <c r="O23" s="47">
        <v>910780400.94719994</v>
      </c>
      <c r="P23" s="47">
        <v>79795</v>
      </c>
      <c r="Q23" s="47">
        <v>90057</v>
      </c>
      <c r="R23" s="48">
        <v>-11.3950053854781</v>
      </c>
      <c r="S23" s="47">
        <v>32.790681923679401</v>
      </c>
      <c r="T23" s="47">
        <v>32.647467458387503</v>
      </c>
      <c r="U23" s="49">
        <v>0.43675354366006103</v>
      </c>
    </row>
    <row r="24" spans="1:21" ht="12" thickBot="1">
      <c r="A24" s="71"/>
      <c r="B24" s="60" t="s">
        <v>22</v>
      </c>
      <c r="C24" s="61"/>
      <c r="D24" s="47">
        <v>284836.99619999999</v>
      </c>
      <c r="E24" s="47">
        <v>337686</v>
      </c>
      <c r="F24" s="48">
        <v>84.349660986833896</v>
      </c>
      <c r="G24" s="47">
        <v>278715.67670000001</v>
      </c>
      <c r="H24" s="48">
        <v>2.1962594901286501</v>
      </c>
      <c r="I24" s="47">
        <v>50536.249000000003</v>
      </c>
      <c r="J24" s="48">
        <v>17.742164702690399</v>
      </c>
      <c r="K24" s="47">
        <v>41029.784699999997</v>
      </c>
      <c r="L24" s="48">
        <v>14.7210179153873</v>
      </c>
      <c r="M24" s="48">
        <v>0.23169666547141299</v>
      </c>
      <c r="N24" s="47">
        <v>7428662.2816000003</v>
      </c>
      <c r="O24" s="47">
        <v>109895620.58570001</v>
      </c>
      <c r="P24" s="47">
        <v>30394</v>
      </c>
      <c r="Q24" s="47">
        <v>30150</v>
      </c>
      <c r="R24" s="48">
        <v>0.80928689883914595</v>
      </c>
      <c r="S24" s="47">
        <v>9.3714876686188102</v>
      </c>
      <c r="T24" s="47">
        <v>9.1780475621890591</v>
      </c>
      <c r="U24" s="49">
        <v>2.0641344605030101</v>
      </c>
    </row>
    <row r="25" spans="1:21" ht="12" thickBot="1">
      <c r="A25" s="71"/>
      <c r="B25" s="60" t="s">
        <v>23</v>
      </c>
      <c r="C25" s="61"/>
      <c r="D25" s="47">
        <v>404374.50670000003</v>
      </c>
      <c r="E25" s="47">
        <v>332239</v>
      </c>
      <c r="F25" s="48">
        <v>121.71193228368701</v>
      </c>
      <c r="G25" s="47">
        <v>260127.02160000001</v>
      </c>
      <c r="H25" s="48">
        <v>55.452710838249999</v>
      </c>
      <c r="I25" s="47">
        <v>33382.837099999997</v>
      </c>
      <c r="J25" s="48">
        <v>8.2554257370052895</v>
      </c>
      <c r="K25" s="47">
        <v>34264.786200000002</v>
      </c>
      <c r="L25" s="48">
        <v>13.1723286528415</v>
      </c>
      <c r="M25" s="48">
        <v>-2.5739226704996E-2</v>
      </c>
      <c r="N25" s="47">
        <v>10007811.414999999</v>
      </c>
      <c r="O25" s="47">
        <v>97339406.577000007</v>
      </c>
      <c r="P25" s="47">
        <v>19261</v>
      </c>
      <c r="Q25" s="47">
        <v>18188</v>
      </c>
      <c r="R25" s="48">
        <v>5.8994941719815204</v>
      </c>
      <c r="S25" s="47">
        <v>20.994471039925202</v>
      </c>
      <c r="T25" s="47">
        <v>18.879327556630699</v>
      </c>
      <c r="U25" s="49">
        <v>10.0747643475852</v>
      </c>
    </row>
    <row r="26" spans="1:21" ht="12" thickBot="1">
      <c r="A26" s="71"/>
      <c r="B26" s="60" t="s">
        <v>24</v>
      </c>
      <c r="C26" s="61"/>
      <c r="D26" s="47">
        <v>569300.69889999996</v>
      </c>
      <c r="E26" s="47">
        <v>643769</v>
      </c>
      <c r="F26" s="48">
        <v>88.432449978175399</v>
      </c>
      <c r="G26" s="47">
        <v>538370.228</v>
      </c>
      <c r="H26" s="48">
        <v>5.7452045620917804</v>
      </c>
      <c r="I26" s="47">
        <v>126169.2729</v>
      </c>
      <c r="J26" s="48">
        <v>22.162149659008598</v>
      </c>
      <c r="K26" s="47">
        <v>121465.04180000001</v>
      </c>
      <c r="L26" s="48">
        <v>22.561619399206499</v>
      </c>
      <c r="M26" s="48">
        <v>3.8729094645567001E-2</v>
      </c>
      <c r="N26" s="47">
        <v>14492513.3939</v>
      </c>
      <c r="O26" s="47">
        <v>198092627.6514</v>
      </c>
      <c r="P26" s="47">
        <v>46218</v>
      </c>
      <c r="Q26" s="47">
        <v>48317</v>
      </c>
      <c r="R26" s="48">
        <v>-4.3442266697021799</v>
      </c>
      <c r="S26" s="47">
        <v>12.3177268358648</v>
      </c>
      <c r="T26" s="47">
        <v>11.819620110934</v>
      </c>
      <c r="U26" s="49">
        <v>4.0438201915670504</v>
      </c>
    </row>
    <row r="27" spans="1:21" ht="12" thickBot="1">
      <c r="A27" s="71"/>
      <c r="B27" s="60" t="s">
        <v>25</v>
      </c>
      <c r="C27" s="61"/>
      <c r="D27" s="47">
        <v>252136.1378</v>
      </c>
      <c r="E27" s="47">
        <v>310144</v>
      </c>
      <c r="F27" s="48">
        <v>81.296474476372296</v>
      </c>
      <c r="G27" s="47">
        <v>268182.52269999997</v>
      </c>
      <c r="H27" s="48">
        <v>-5.9833820408760099</v>
      </c>
      <c r="I27" s="47">
        <v>74528.775299999994</v>
      </c>
      <c r="J27" s="48">
        <v>29.5589422247428</v>
      </c>
      <c r="K27" s="47">
        <v>39425.798000000003</v>
      </c>
      <c r="L27" s="48">
        <v>14.701106396893501</v>
      </c>
      <c r="M27" s="48">
        <v>0.89035553066040596</v>
      </c>
      <c r="N27" s="47">
        <v>7036602.2238999996</v>
      </c>
      <c r="O27" s="47">
        <v>93324878.833399996</v>
      </c>
      <c r="P27" s="47">
        <v>35625</v>
      </c>
      <c r="Q27" s="47">
        <v>39286</v>
      </c>
      <c r="R27" s="48">
        <v>-9.3188413175176894</v>
      </c>
      <c r="S27" s="47">
        <v>7.0775056224561403</v>
      </c>
      <c r="T27" s="47">
        <v>7.3744577839433898</v>
      </c>
      <c r="U27" s="49">
        <v>-4.1957177758369202</v>
      </c>
    </row>
    <row r="28" spans="1:21" ht="12" thickBot="1">
      <c r="A28" s="71"/>
      <c r="B28" s="60" t="s">
        <v>26</v>
      </c>
      <c r="C28" s="61"/>
      <c r="D28" s="47">
        <v>1217952.4871</v>
      </c>
      <c r="E28" s="47">
        <v>1198185</v>
      </c>
      <c r="F28" s="48">
        <v>101.64978589283</v>
      </c>
      <c r="G28" s="47">
        <v>1164789.3944000001</v>
      </c>
      <c r="H28" s="48">
        <v>4.5641806970078802</v>
      </c>
      <c r="I28" s="47">
        <v>6913.4686000000002</v>
      </c>
      <c r="J28" s="48">
        <v>0.56763040210716897</v>
      </c>
      <c r="K28" s="47">
        <v>58542.025199999996</v>
      </c>
      <c r="L28" s="48">
        <v>5.0259751231814596</v>
      </c>
      <c r="M28" s="48">
        <v>-0.88190588596173103</v>
      </c>
      <c r="N28" s="47">
        <v>32424241.637699999</v>
      </c>
      <c r="O28" s="47">
        <v>335935764.73449999</v>
      </c>
      <c r="P28" s="47">
        <v>45691</v>
      </c>
      <c r="Q28" s="47">
        <v>44505</v>
      </c>
      <c r="R28" s="48">
        <v>2.66486911582968</v>
      </c>
      <c r="S28" s="47">
        <v>26.656288702370301</v>
      </c>
      <c r="T28" s="47">
        <v>25.971536854286001</v>
      </c>
      <c r="U28" s="49">
        <v>2.5688191470680799</v>
      </c>
    </row>
    <row r="29" spans="1:21" ht="12" thickBot="1">
      <c r="A29" s="71"/>
      <c r="B29" s="60" t="s">
        <v>27</v>
      </c>
      <c r="C29" s="61"/>
      <c r="D29" s="47">
        <v>587069.83330000006</v>
      </c>
      <c r="E29" s="47">
        <v>818082</v>
      </c>
      <c r="F29" s="48">
        <v>71.761734557171494</v>
      </c>
      <c r="G29" s="47">
        <v>580706.75569999998</v>
      </c>
      <c r="H29" s="48">
        <v>1.0957471283986799</v>
      </c>
      <c r="I29" s="47">
        <v>87672.664199999999</v>
      </c>
      <c r="J29" s="48">
        <v>14.933941283812899</v>
      </c>
      <c r="K29" s="47">
        <v>101580.0055</v>
      </c>
      <c r="L29" s="48">
        <v>17.492478691340999</v>
      </c>
      <c r="M29" s="48">
        <v>-0.13691022393181501</v>
      </c>
      <c r="N29" s="47">
        <v>14592871.301000001</v>
      </c>
      <c r="O29" s="47">
        <v>224427762.97229999</v>
      </c>
      <c r="P29" s="47">
        <v>92049</v>
      </c>
      <c r="Q29" s="47">
        <v>86562</v>
      </c>
      <c r="R29" s="48">
        <v>6.3388091772371302</v>
      </c>
      <c r="S29" s="47">
        <v>6.3777969700920201</v>
      </c>
      <c r="T29" s="47">
        <v>6.1813458445969403</v>
      </c>
      <c r="U29" s="49">
        <v>3.0802348587814299</v>
      </c>
    </row>
    <row r="30" spans="1:21" ht="12" thickBot="1">
      <c r="A30" s="71"/>
      <c r="B30" s="60" t="s">
        <v>28</v>
      </c>
      <c r="C30" s="61"/>
      <c r="D30" s="47">
        <v>836248.70389999996</v>
      </c>
      <c r="E30" s="47">
        <v>1066061</v>
      </c>
      <c r="F30" s="48">
        <v>78.442856825266105</v>
      </c>
      <c r="G30" s="47">
        <v>687856.72629999998</v>
      </c>
      <c r="H30" s="48">
        <v>21.5730939200383</v>
      </c>
      <c r="I30" s="47">
        <v>124038.17329999999</v>
      </c>
      <c r="J30" s="48">
        <v>14.832689452494799</v>
      </c>
      <c r="K30" s="47">
        <v>136903.9607</v>
      </c>
      <c r="L30" s="48">
        <v>19.9029762253558</v>
      </c>
      <c r="M30" s="48">
        <v>-9.3976736204096994E-2</v>
      </c>
      <c r="N30" s="47">
        <v>22103728.797400001</v>
      </c>
      <c r="O30" s="47">
        <v>398762814.18019998</v>
      </c>
      <c r="P30" s="47">
        <v>62824</v>
      </c>
      <c r="Q30" s="47">
        <v>59245</v>
      </c>
      <c r="R30" s="48">
        <v>6.0410161195037597</v>
      </c>
      <c r="S30" s="47">
        <v>13.3109751671336</v>
      </c>
      <c r="T30" s="47">
        <v>13.0516893577517</v>
      </c>
      <c r="U30" s="49">
        <v>1.9479099474400701</v>
      </c>
    </row>
    <row r="31" spans="1:21" ht="12" thickBot="1">
      <c r="A31" s="71"/>
      <c r="B31" s="60" t="s">
        <v>29</v>
      </c>
      <c r="C31" s="61"/>
      <c r="D31" s="47">
        <v>733124.0013</v>
      </c>
      <c r="E31" s="47">
        <v>784929</v>
      </c>
      <c r="F31" s="48">
        <v>93.400040169238196</v>
      </c>
      <c r="G31" s="47">
        <v>674279.26320000004</v>
      </c>
      <c r="H31" s="48">
        <v>8.7270573650350993</v>
      </c>
      <c r="I31" s="47">
        <v>37780.847399999999</v>
      </c>
      <c r="J31" s="48">
        <v>5.1534047900499402</v>
      </c>
      <c r="K31" s="47">
        <v>22944.789799999999</v>
      </c>
      <c r="L31" s="48">
        <v>3.4028615519196599</v>
      </c>
      <c r="M31" s="48">
        <v>0.64659810481244895</v>
      </c>
      <c r="N31" s="47">
        <v>24196331.702300001</v>
      </c>
      <c r="O31" s="47">
        <v>346791152.99019998</v>
      </c>
      <c r="P31" s="47">
        <v>27531</v>
      </c>
      <c r="Q31" s="47">
        <v>25538</v>
      </c>
      <c r="R31" s="48">
        <v>7.8040566998198697</v>
      </c>
      <c r="S31" s="47">
        <v>26.629036406232999</v>
      </c>
      <c r="T31" s="47">
        <v>28.8861451601535</v>
      </c>
      <c r="U31" s="49">
        <v>-8.4761187730856307</v>
      </c>
    </row>
    <row r="32" spans="1:21" ht="12" thickBot="1">
      <c r="A32" s="71"/>
      <c r="B32" s="60" t="s">
        <v>30</v>
      </c>
      <c r="C32" s="61"/>
      <c r="D32" s="47">
        <v>141800.16570000001</v>
      </c>
      <c r="E32" s="47">
        <v>155131</v>
      </c>
      <c r="F32" s="48">
        <v>91.406724445790999</v>
      </c>
      <c r="G32" s="47">
        <v>124532.6786</v>
      </c>
      <c r="H32" s="48">
        <v>13.865828065469699</v>
      </c>
      <c r="I32" s="47">
        <v>36985.033600000002</v>
      </c>
      <c r="J32" s="48">
        <v>26.082503794986799</v>
      </c>
      <c r="K32" s="47">
        <v>37432.519200000002</v>
      </c>
      <c r="L32" s="48">
        <v>30.0583907941413</v>
      </c>
      <c r="M32" s="48">
        <v>-1.1954461242886001E-2</v>
      </c>
      <c r="N32" s="47">
        <v>3690823.2053</v>
      </c>
      <c r="O32" s="47">
        <v>51133731.873000003</v>
      </c>
      <c r="P32" s="47">
        <v>31804</v>
      </c>
      <c r="Q32" s="47">
        <v>29360</v>
      </c>
      <c r="R32" s="48">
        <v>8.3242506811989099</v>
      </c>
      <c r="S32" s="47">
        <v>4.4585638819016502</v>
      </c>
      <c r="T32" s="47">
        <v>4.7836529802452299</v>
      </c>
      <c r="U32" s="49">
        <v>-7.2913410451108902</v>
      </c>
    </row>
    <row r="33" spans="1:21" ht="12" thickBot="1">
      <c r="A33" s="71"/>
      <c r="B33" s="60" t="s">
        <v>31</v>
      </c>
      <c r="C33" s="61"/>
      <c r="D33" s="47">
        <v>23.077100000000002</v>
      </c>
      <c r="E33" s="50"/>
      <c r="F33" s="50"/>
      <c r="G33" s="47">
        <v>155.09379999999999</v>
      </c>
      <c r="H33" s="48">
        <v>-85.120552852531802</v>
      </c>
      <c r="I33" s="47">
        <v>4.4932999999999996</v>
      </c>
      <c r="J33" s="48">
        <v>19.470817390400001</v>
      </c>
      <c r="K33" s="47">
        <v>24.700500000000002</v>
      </c>
      <c r="L33" s="48">
        <v>15.9261685509027</v>
      </c>
      <c r="M33" s="48">
        <v>-0.81808870265784095</v>
      </c>
      <c r="N33" s="47">
        <v>230.7775</v>
      </c>
      <c r="O33" s="47">
        <v>30416.843199999999</v>
      </c>
      <c r="P33" s="47">
        <v>5</v>
      </c>
      <c r="Q33" s="47">
        <v>1</v>
      </c>
      <c r="R33" s="48">
        <v>400</v>
      </c>
      <c r="S33" s="47">
        <v>4.6154200000000003</v>
      </c>
      <c r="T33" s="47">
        <v>11.538500000000001</v>
      </c>
      <c r="U33" s="49">
        <v>-149.99891667497201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291383.40490000002</v>
      </c>
      <c r="E35" s="47">
        <v>166844</v>
      </c>
      <c r="F35" s="48">
        <v>174.644221488336</v>
      </c>
      <c r="G35" s="47">
        <v>192265.7249</v>
      </c>
      <c r="H35" s="48">
        <v>51.552443916643199</v>
      </c>
      <c r="I35" s="47">
        <v>30722.690600000002</v>
      </c>
      <c r="J35" s="48">
        <v>10.5437338171485</v>
      </c>
      <c r="K35" s="47">
        <v>28897.161199999999</v>
      </c>
      <c r="L35" s="48">
        <v>15.0298037858957</v>
      </c>
      <c r="M35" s="48">
        <v>6.3173312678202004E-2</v>
      </c>
      <c r="N35" s="47">
        <v>7621310.9732999997</v>
      </c>
      <c r="O35" s="47">
        <v>60476821.486500002</v>
      </c>
      <c r="P35" s="47">
        <v>14824</v>
      </c>
      <c r="Q35" s="47">
        <v>15148</v>
      </c>
      <c r="R35" s="48">
        <v>-2.13889622392395</v>
      </c>
      <c r="S35" s="47">
        <v>19.656192991095502</v>
      </c>
      <c r="T35" s="47">
        <v>19.503629640876699</v>
      </c>
      <c r="U35" s="49">
        <v>0.77615919973898595</v>
      </c>
    </row>
    <row r="36" spans="1:21" ht="12" thickBot="1">
      <c r="A36" s="71"/>
      <c r="B36" s="60" t="s">
        <v>37</v>
      </c>
      <c r="C36" s="61"/>
      <c r="D36" s="50"/>
      <c r="E36" s="47">
        <v>774756</v>
      </c>
      <c r="F36" s="50"/>
      <c r="G36" s="47">
        <v>51157.05</v>
      </c>
      <c r="H36" s="50"/>
      <c r="I36" s="50"/>
      <c r="J36" s="50"/>
      <c r="K36" s="47">
        <v>2107.1795000000002</v>
      </c>
      <c r="L36" s="48">
        <v>4.1190402886796598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249674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293913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213617.60550000001</v>
      </c>
      <c r="E39" s="47">
        <v>527269</v>
      </c>
      <c r="F39" s="48">
        <v>40.513970193582402</v>
      </c>
      <c r="G39" s="47">
        <v>574596.13500000001</v>
      </c>
      <c r="H39" s="48">
        <v>-62.8229999319435</v>
      </c>
      <c r="I39" s="47">
        <v>9779.0936999999994</v>
      </c>
      <c r="J39" s="48">
        <v>4.5778500686358496</v>
      </c>
      <c r="K39" s="47">
        <v>19136.589400000001</v>
      </c>
      <c r="L39" s="48">
        <v>3.3304417197306799</v>
      </c>
      <c r="M39" s="48">
        <v>-0.488984505253585</v>
      </c>
      <c r="N39" s="47">
        <v>6490491.1248000003</v>
      </c>
      <c r="O39" s="47">
        <v>127867989.3328</v>
      </c>
      <c r="P39" s="47">
        <v>414</v>
      </c>
      <c r="Q39" s="47">
        <v>531</v>
      </c>
      <c r="R39" s="48">
        <v>-22.033898305084701</v>
      </c>
      <c r="S39" s="47">
        <v>515.98455434782602</v>
      </c>
      <c r="T39" s="47">
        <v>689.77095047081002</v>
      </c>
      <c r="U39" s="49">
        <v>-33.680542306666403</v>
      </c>
    </row>
    <row r="40" spans="1:21" ht="12" thickBot="1">
      <c r="A40" s="71"/>
      <c r="B40" s="60" t="s">
        <v>34</v>
      </c>
      <c r="C40" s="61"/>
      <c r="D40" s="47">
        <v>609235.25179999997</v>
      </c>
      <c r="E40" s="47">
        <v>619121</v>
      </c>
      <c r="F40" s="48">
        <v>98.403260719633195</v>
      </c>
      <c r="G40" s="47">
        <v>605395.52599999995</v>
      </c>
      <c r="H40" s="48">
        <v>0.63425077244456696</v>
      </c>
      <c r="I40" s="47">
        <v>40922.473899999997</v>
      </c>
      <c r="J40" s="48">
        <v>6.7170233139158597</v>
      </c>
      <c r="K40" s="47">
        <v>38805.872600000002</v>
      </c>
      <c r="L40" s="48">
        <v>6.4100032017745701</v>
      </c>
      <c r="M40" s="48">
        <v>5.4543324455484002E-2</v>
      </c>
      <c r="N40" s="47">
        <v>14992644.4235</v>
      </c>
      <c r="O40" s="47">
        <v>181276409.69060001</v>
      </c>
      <c r="P40" s="47">
        <v>3106</v>
      </c>
      <c r="Q40" s="47">
        <v>2920</v>
      </c>
      <c r="R40" s="48">
        <v>6.3698630136986401</v>
      </c>
      <c r="S40" s="47">
        <v>196.147859562138</v>
      </c>
      <c r="T40" s="47">
        <v>214.68360400684901</v>
      </c>
      <c r="U40" s="49">
        <v>-9.4498836164151907</v>
      </c>
    </row>
    <row r="41" spans="1:21" ht="12" thickBot="1">
      <c r="A41" s="71"/>
      <c r="B41" s="60" t="s">
        <v>40</v>
      </c>
      <c r="C41" s="61"/>
      <c r="D41" s="50"/>
      <c r="E41" s="47">
        <v>276891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115503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16965.316200000001</v>
      </c>
      <c r="E43" s="53"/>
      <c r="F43" s="53"/>
      <c r="G43" s="52">
        <v>38335.730000000003</v>
      </c>
      <c r="H43" s="54">
        <v>-55.745420264593903</v>
      </c>
      <c r="I43" s="52">
        <v>2994.7534999999998</v>
      </c>
      <c r="J43" s="54">
        <v>17.652211516104799</v>
      </c>
      <c r="K43" s="52">
        <v>4130.8652000000002</v>
      </c>
      <c r="L43" s="54">
        <v>10.775496384182601</v>
      </c>
      <c r="M43" s="54">
        <v>-0.27502996224616599</v>
      </c>
      <c r="N43" s="52">
        <v>867542.56180000002</v>
      </c>
      <c r="O43" s="52">
        <v>16837625.012800001</v>
      </c>
      <c r="P43" s="52">
        <v>38</v>
      </c>
      <c r="Q43" s="52">
        <v>65</v>
      </c>
      <c r="R43" s="54">
        <v>-41.538461538461497</v>
      </c>
      <c r="S43" s="52">
        <v>446.455689473684</v>
      </c>
      <c r="T43" s="52">
        <v>808.15082615384597</v>
      </c>
      <c r="U43" s="55">
        <v>-81.014789419876294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65163</v>
      </c>
      <c r="D2" s="32">
        <v>715036.51297606796</v>
      </c>
      <c r="E2" s="32">
        <v>632683.63726666698</v>
      </c>
      <c r="F2" s="32">
        <v>82352.875709401706</v>
      </c>
      <c r="G2" s="32">
        <v>632683.63726666698</v>
      </c>
      <c r="H2" s="32">
        <v>0.115172965596734</v>
      </c>
    </row>
    <row r="3" spans="1:8" ht="14.25">
      <c r="A3" s="32">
        <v>2</v>
      </c>
      <c r="B3" s="33">
        <v>13</v>
      </c>
      <c r="C3" s="32">
        <v>8660.0949999999993</v>
      </c>
      <c r="D3" s="32">
        <v>60510.1851133046</v>
      </c>
      <c r="E3" s="32">
        <v>46866.120667793701</v>
      </c>
      <c r="F3" s="32">
        <v>13644.0644455109</v>
      </c>
      <c r="G3" s="32">
        <v>46866.120667793701</v>
      </c>
      <c r="H3" s="32">
        <v>0.225483766409945</v>
      </c>
    </row>
    <row r="4" spans="1:8" ht="14.25">
      <c r="A4" s="32">
        <v>3</v>
      </c>
      <c r="B4" s="33">
        <v>14</v>
      </c>
      <c r="C4" s="32">
        <v>96738</v>
      </c>
      <c r="D4" s="32">
        <v>113233.254915385</v>
      </c>
      <c r="E4" s="32">
        <v>87212.548864957294</v>
      </c>
      <c r="F4" s="32">
        <v>26020.706050427401</v>
      </c>
      <c r="G4" s="32">
        <v>87212.548864957294</v>
      </c>
      <c r="H4" s="32">
        <v>0.22979738655284401</v>
      </c>
    </row>
    <row r="5" spans="1:8" ht="14.25">
      <c r="A5" s="32">
        <v>4</v>
      </c>
      <c r="B5" s="33">
        <v>15</v>
      </c>
      <c r="C5" s="32">
        <v>4937</v>
      </c>
      <c r="D5" s="32">
        <v>89681.516530769193</v>
      </c>
      <c r="E5" s="32">
        <v>72779.973411965795</v>
      </c>
      <c r="F5" s="32">
        <v>16901.543118803402</v>
      </c>
      <c r="G5" s="32">
        <v>72779.973411965795</v>
      </c>
      <c r="H5" s="32">
        <v>0.188461834418295</v>
      </c>
    </row>
    <row r="6" spans="1:8" ht="14.25">
      <c r="A6" s="32">
        <v>5</v>
      </c>
      <c r="B6" s="33">
        <v>16</v>
      </c>
      <c r="C6" s="32">
        <v>3919</v>
      </c>
      <c r="D6" s="32">
        <v>363539.074995726</v>
      </c>
      <c r="E6" s="32">
        <v>362185.30564529903</v>
      </c>
      <c r="F6" s="32">
        <v>1353.76935042735</v>
      </c>
      <c r="G6" s="32">
        <v>362185.30564529903</v>
      </c>
      <c r="H6" s="32">
        <v>3.7238620097255399E-3</v>
      </c>
    </row>
    <row r="7" spans="1:8" ht="14.25">
      <c r="A7" s="32">
        <v>6</v>
      </c>
      <c r="B7" s="33">
        <v>17</v>
      </c>
      <c r="C7" s="32">
        <v>17046</v>
      </c>
      <c r="D7" s="32">
        <v>429129.66041538498</v>
      </c>
      <c r="E7" s="32">
        <v>369961.87315384601</v>
      </c>
      <c r="F7" s="32">
        <v>59167.787261538499</v>
      </c>
      <c r="G7" s="32">
        <v>369961.87315384601</v>
      </c>
      <c r="H7" s="32">
        <v>0.13787857778058499</v>
      </c>
    </row>
    <row r="8" spans="1:8" ht="14.25">
      <c r="A8" s="32">
        <v>7</v>
      </c>
      <c r="B8" s="33">
        <v>18</v>
      </c>
      <c r="C8" s="32">
        <v>43827</v>
      </c>
      <c r="D8" s="32">
        <v>206788.51630769201</v>
      </c>
      <c r="E8" s="32">
        <v>170601.77174871799</v>
      </c>
      <c r="F8" s="32">
        <v>36186.744558974402</v>
      </c>
      <c r="G8" s="32">
        <v>170601.77174871799</v>
      </c>
      <c r="H8" s="32">
        <v>0.174993975512306</v>
      </c>
    </row>
    <row r="9" spans="1:8" ht="14.25">
      <c r="A9" s="32">
        <v>8</v>
      </c>
      <c r="B9" s="33">
        <v>19</v>
      </c>
      <c r="C9" s="32">
        <v>15195</v>
      </c>
      <c r="D9" s="32">
        <v>124078.65664188001</v>
      </c>
      <c r="E9" s="32">
        <v>112102.91362393201</v>
      </c>
      <c r="F9" s="32">
        <v>11975.7430179487</v>
      </c>
      <c r="G9" s="32">
        <v>112102.91362393201</v>
      </c>
      <c r="H9" s="32">
        <v>9.6517349091822302E-2</v>
      </c>
    </row>
    <row r="10" spans="1:8" ht="14.25">
      <c r="A10" s="32">
        <v>9</v>
      </c>
      <c r="B10" s="33">
        <v>21</v>
      </c>
      <c r="C10" s="32">
        <v>103505</v>
      </c>
      <c r="D10" s="32">
        <v>441816.56520000001</v>
      </c>
      <c r="E10" s="32">
        <v>414494.03</v>
      </c>
      <c r="F10" s="32">
        <v>27322.535199999998</v>
      </c>
      <c r="G10" s="32">
        <v>414494.03</v>
      </c>
      <c r="H10" s="32">
        <v>6.1841355331780597E-2</v>
      </c>
    </row>
    <row r="11" spans="1:8" ht="14.25">
      <c r="A11" s="32">
        <v>10</v>
      </c>
      <c r="B11" s="33">
        <v>22</v>
      </c>
      <c r="C11" s="32">
        <v>23874</v>
      </c>
      <c r="D11" s="32">
        <v>468501.48235470097</v>
      </c>
      <c r="E11" s="32">
        <v>455529.18125982903</v>
      </c>
      <c r="F11" s="32">
        <v>12972.3010948718</v>
      </c>
      <c r="G11" s="32">
        <v>455529.18125982903</v>
      </c>
      <c r="H11" s="32">
        <v>2.7688922198650601E-2</v>
      </c>
    </row>
    <row r="12" spans="1:8" ht="14.25">
      <c r="A12" s="32">
        <v>11</v>
      </c>
      <c r="B12" s="33">
        <v>23</v>
      </c>
      <c r="C12" s="32">
        <v>140210.05600000001</v>
      </c>
      <c r="D12" s="32">
        <v>1402755.5210367499</v>
      </c>
      <c r="E12" s="32">
        <v>1184396.68364701</v>
      </c>
      <c r="F12" s="32">
        <v>218358.837389744</v>
      </c>
      <c r="G12" s="32">
        <v>1184396.68364701</v>
      </c>
      <c r="H12" s="32">
        <v>0.155664215264224</v>
      </c>
    </row>
    <row r="13" spans="1:8" ht="14.25">
      <c r="A13" s="32">
        <v>12</v>
      </c>
      <c r="B13" s="33">
        <v>24</v>
      </c>
      <c r="C13" s="32">
        <v>26349.477999999999</v>
      </c>
      <c r="D13" s="32">
        <v>579969.09899230802</v>
      </c>
      <c r="E13" s="32">
        <v>528353.81932735001</v>
      </c>
      <c r="F13" s="32">
        <v>51615.279664957299</v>
      </c>
      <c r="G13" s="32">
        <v>528353.81932735001</v>
      </c>
      <c r="H13" s="32">
        <v>8.8996603016675294E-2</v>
      </c>
    </row>
    <row r="14" spans="1:8" ht="14.25">
      <c r="A14" s="32">
        <v>13</v>
      </c>
      <c r="B14" s="33">
        <v>25</v>
      </c>
      <c r="C14" s="32">
        <v>87982</v>
      </c>
      <c r="D14" s="32">
        <v>1444823.5337</v>
      </c>
      <c r="E14" s="32">
        <v>1381332.4183</v>
      </c>
      <c r="F14" s="32">
        <v>63491.115400000002</v>
      </c>
      <c r="G14" s="32">
        <v>1381332.4183</v>
      </c>
      <c r="H14" s="32">
        <v>4.3943854677815003E-2</v>
      </c>
    </row>
    <row r="15" spans="1:8" ht="14.25">
      <c r="A15" s="32">
        <v>14</v>
      </c>
      <c r="B15" s="33">
        <v>26</v>
      </c>
      <c r="C15" s="32">
        <v>73234</v>
      </c>
      <c r="D15" s="32">
        <v>349230.16811058199</v>
      </c>
      <c r="E15" s="32">
        <v>309184.68758293602</v>
      </c>
      <c r="F15" s="32">
        <v>40045.480527645399</v>
      </c>
      <c r="G15" s="32">
        <v>309184.68758293602</v>
      </c>
      <c r="H15" s="32">
        <v>0.114667872893974</v>
      </c>
    </row>
    <row r="16" spans="1:8" ht="14.25">
      <c r="A16" s="32">
        <v>15</v>
      </c>
      <c r="B16" s="33">
        <v>27</v>
      </c>
      <c r="C16" s="32">
        <v>120043.879</v>
      </c>
      <c r="D16" s="32">
        <v>883811.09147227101</v>
      </c>
      <c r="E16" s="32">
        <v>773507.50475309696</v>
      </c>
      <c r="F16" s="32">
        <v>110303.586719174</v>
      </c>
      <c r="G16" s="32">
        <v>773507.50475309696</v>
      </c>
      <c r="H16" s="32">
        <v>0.124804483428046</v>
      </c>
    </row>
    <row r="17" spans="1:8" ht="14.25">
      <c r="A17" s="32">
        <v>16</v>
      </c>
      <c r="B17" s="33">
        <v>29</v>
      </c>
      <c r="C17" s="32">
        <v>195613</v>
      </c>
      <c r="D17" s="32">
        <v>2616533.2999931602</v>
      </c>
      <c r="E17" s="32">
        <v>2485019.0169529901</v>
      </c>
      <c r="F17" s="32">
        <v>131514.28304017099</v>
      </c>
      <c r="G17" s="32">
        <v>2485019.0169529901</v>
      </c>
      <c r="H17" s="32">
        <v>5.0262797358823802E-2</v>
      </c>
    </row>
    <row r="18" spans="1:8" ht="14.25">
      <c r="A18" s="32">
        <v>17</v>
      </c>
      <c r="B18" s="33">
        <v>31</v>
      </c>
      <c r="C18" s="32">
        <v>38748.923000000003</v>
      </c>
      <c r="D18" s="32">
        <v>284837.04558736901</v>
      </c>
      <c r="E18" s="32">
        <v>234300.73695600199</v>
      </c>
      <c r="F18" s="32">
        <v>50536.308631366497</v>
      </c>
      <c r="G18" s="32">
        <v>234300.73695600199</v>
      </c>
      <c r="H18" s="32">
        <v>0.17742182561665901</v>
      </c>
    </row>
    <row r="19" spans="1:8" ht="14.25">
      <c r="A19" s="32">
        <v>18</v>
      </c>
      <c r="B19" s="33">
        <v>32</v>
      </c>
      <c r="C19" s="32">
        <v>27722.877</v>
      </c>
      <c r="D19" s="32">
        <v>404374.50954640302</v>
      </c>
      <c r="E19" s="32">
        <v>370991.66035403399</v>
      </c>
      <c r="F19" s="32">
        <v>33382.8491923697</v>
      </c>
      <c r="G19" s="32">
        <v>370991.66035403399</v>
      </c>
      <c r="H19" s="32">
        <v>8.2554286692838305E-2</v>
      </c>
    </row>
    <row r="20" spans="1:8" ht="14.25">
      <c r="A20" s="32">
        <v>19</v>
      </c>
      <c r="B20" s="33">
        <v>33</v>
      </c>
      <c r="C20" s="32">
        <v>47041.627</v>
      </c>
      <c r="D20" s="32">
        <v>569300.67443857505</v>
      </c>
      <c r="E20" s="32">
        <v>443131.381566033</v>
      </c>
      <c r="F20" s="32">
        <v>126169.29287254201</v>
      </c>
      <c r="G20" s="32">
        <v>443131.381566033</v>
      </c>
      <c r="H20" s="32">
        <v>0.221621541195196</v>
      </c>
    </row>
    <row r="21" spans="1:8" ht="14.25">
      <c r="A21" s="32">
        <v>20</v>
      </c>
      <c r="B21" s="33">
        <v>34</v>
      </c>
      <c r="C21" s="32">
        <v>47252.071000000004</v>
      </c>
      <c r="D21" s="32">
        <v>252136.135354353</v>
      </c>
      <c r="E21" s="32">
        <v>177607.37676465101</v>
      </c>
      <c r="F21" s="32">
        <v>74528.758589702004</v>
      </c>
      <c r="G21" s="32">
        <v>177607.37676465101</v>
      </c>
      <c r="H21" s="32">
        <v>0.29558935883965598</v>
      </c>
    </row>
    <row r="22" spans="1:8" ht="14.25">
      <c r="A22" s="32">
        <v>21</v>
      </c>
      <c r="B22" s="33">
        <v>35</v>
      </c>
      <c r="C22" s="32">
        <v>53230.983</v>
      </c>
      <c r="D22" s="32">
        <v>1217952.48706637</v>
      </c>
      <c r="E22" s="32">
        <v>1211038.9991343101</v>
      </c>
      <c r="F22" s="32">
        <v>6913.4879320644404</v>
      </c>
      <c r="G22" s="32">
        <v>1211038.9991343101</v>
      </c>
      <c r="H22" s="32">
        <v>5.6763198938216798E-3</v>
      </c>
    </row>
    <row r="23" spans="1:8" ht="14.25">
      <c r="A23" s="32">
        <v>22</v>
      </c>
      <c r="B23" s="33">
        <v>36</v>
      </c>
      <c r="C23" s="32">
        <v>134654.16699999999</v>
      </c>
      <c r="D23" s="32">
        <v>587069.83113539801</v>
      </c>
      <c r="E23" s="32">
        <v>499397.16525294603</v>
      </c>
      <c r="F23" s="32">
        <v>87672.665882452697</v>
      </c>
      <c r="G23" s="32">
        <v>499397.16525294603</v>
      </c>
      <c r="H23" s="32">
        <v>0.14933941625461</v>
      </c>
    </row>
    <row r="24" spans="1:8" ht="14.25">
      <c r="A24" s="32">
        <v>23</v>
      </c>
      <c r="B24" s="33">
        <v>37</v>
      </c>
      <c r="C24" s="32">
        <v>107227.007</v>
      </c>
      <c r="D24" s="32">
        <v>836248.69954247796</v>
      </c>
      <c r="E24" s="32">
        <v>712210.54210463003</v>
      </c>
      <c r="F24" s="32">
        <v>124038.157437848</v>
      </c>
      <c r="G24" s="32">
        <v>712210.54210463003</v>
      </c>
      <c r="H24" s="32">
        <v>0.14832687632962599</v>
      </c>
    </row>
    <row r="25" spans="1:8" ht="14.25">
      <c r="A25" s="32">
        <v>24</v>
      </c>
      <c r="B25" s="33">
        <v>38</v>
      </c>
      <c r="C25" s="32">
        <v>147419.72399999999</v>
      </c>
      <c r="D25" s="32">
        <v>733123.95406017697</v>
      </c>
      <c r="E25" s="32">
        <v>695343.23061415902</v>
      </c>
      <c r="F25" s="32">
        <v>37780.723446017699</v>
      </c>
      <c r="G25" s="32">
        <v>695343.23061415902</v>
      </c>
      <c r="H25" s="32">
        <v>5.1533882144732798E-2</v>
      </c>
    </row>
    <row r="26" spans="1:8" ht="14.25">
      <c r="A26" s="32">
        <v>25</v>
      </c>
      <c r="B26" s="33">
        <v>39</v>
      </c>
      <c r="C26" s="32">
        <v>117187.66800000001</v>
      </c>
      <c r="D26" s="32">
        <v>141800.019102413</v>
      </c>
      <c r="E26" s="32">
        <v>104815.119954693</v>
      </c>
      <c r="F26" s="32">
        <v>36984.899147719399</v>
      </c>
      <c r="G26" s="32">
        <v>104815.119954693</v>
      </c>
      <c r="H26" s="32">
        <v>0.26082435941710003</v>
      </c>
    </row>
    <row r="27" spans="1:8" ht="14.25">
      <c r="A27" s="32">
        <v>26</v>
      </c>
      <c r="B27" s="33">
        <v>40</v>
      </c>
      <c r="C27" s="32">
        <v>6</v>
      </c>
      <c r="D27" s="32">
        <v>23.077000000000002</v>
      </c>
      <c r="E27" s="32">
        <v>18.5838</v>
      </c>
      <c r="F27" s="32">
        <v>4.4931999999999999</v>
      </c>
      <c r="G27" s="32">
        <v>18.5838</v>
      </c>
      <c r="H27" s="32">
        <v>0.19470468431771901</v>
      </c>
    </row>
    <row r="28" spans="1:8" ht="14.25">
      <c r="A28" s="32">
        <v>27</v>
      </c>
      <c r="B28" s="33">
        <v>42</v>
      </c>
      <c r="C28" s="32">
        <v>19950.281999999999</v>
      </c>
      <c r="D28" s="32">
        <v>291383.4045</v>
      </c>
      <c r="E28" s="32">
        <v>260660.7218</v>
      </c>
      <c r="F28" s="32">
        <v>30722.682700000001</v>
      </c>
      <c r="G28" s="32">
        <v>260660.7218</v>
      </c>
      <c r="H28" s="32">
        <v>0.10543731120418</v>
      </c>
    </row>
    <row r="29" spans="1:8" ht="14.25">
      <c r="A29" s="32">
        <v>28</v>
      </c>
      <c r="B29" s="33">
        <v>75</v>
      </c>
      <c r="C29" s="32">
        <v>421</v>
      </c>
      <c r="D29" s="32">
        <v>213617.60683760699</v>
      </c>
      <c r="E29" s="32">
        <v>203838.513675214</v>
      </c>
      <c r="F29" s="32">
        <v>9779.0931623931592</v>
      </c>
      <c r="G29" s="32">
        <v>203838.513675214</v>
      </c>
      <c r="H29" s="32">
        <v>4.5778497883029297E-2</v>
      </c>
    </row>
    <row r="30" spans="1:8" ht="14.25">
      <c r="A30" s="32">
        <v>29</v>
      </c>
      <c r="B30" s="33">
        <v>76</v>
      </c>
      <c r="C30" s="32">
        <v>3298</v>
      </c>
      <c r="D30" s="32">
        <v>609235.24453589704</v>
      </c>
      <c r="E30" s="32">
        <v>568312.77857692295</v>
      </c>
      <c r="F30" s="32">
        <v>40922.465958974397</v>
      </c>
      <c r="G30" s="32">
        <v>568312.77857692295</v>
      </c>
      <c r="H30" s="32">
        <v>6.7170220905634306E-2</v>
      </c>
    </row>
    <row r="31" spans="1:8" ht="14.25">
      <c r="A31" s="32">
        <v>30</v>
      </c>
      <c r="B31" s="33">
        <v>99</v>
      </c>
      <c r="C31" s="32">
        <v>39</v>
      </c>
      <c r="D31" s="32">
        <v>16965.316239316198</v>
      </c>
      <c r="E31" s="32">
        <v>13970.5623931624</v>
      </c>
      <c r="F31" s="32">
        <v>2994.7538461538502</v>
      </c>
      <c r="G31" s="32">
        <v>13970.5623931624</v>
      </c>
      <c r="H31" s="32">
        <v>0.17652213515558601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2013-12-27T00:32:11Z</dcterms:modified>
</cp:coreProperties>
</file>