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<sst xmlns="http://schemas.openxmlformats.org/spreadsheetml/2006/main" count="114" uniqueCount="71">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</sst>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17432779.109000001</v>
      </c>
      <c r="F3" s="25">
        <f>RA!I7</f>
        <v>1749913.2407</v>
      </c>
      <c r="G3" s="16">
        <f>E3-F3</f>
        <v>15682865.868300002</v>
      </c>
      <c r="H3" s="27">
        <f>RA!J7</f>
        <v>10.038062375244399</v>
      </c>
      <c r="I3" s="20">
        <f>SUM(I4:I39)</f>
        <v>17432782.886515949</v>
      </c>
      <c r="J3" s="21">
        <f>SUM(J4:J39)</f>
        <v>15682865.797599161</v>
      </c>
      <c r="K3" s="22">
        <f>E3-I3</f>
        <v>-3.7775159478187561</v>
      </c>
      <c r="L3" s="22">
        <f>G3-J3</f>
        <v>7.0700841024518013E-2</v>
      </c>
    </row>
    <row r="4" spans="1:12">
      <c r="A4" s="38">
        <f>RA!A8</f>
        <v>41635</v>
      </c>
      <c r="B4" s="12">
        <v>12</v>
      </c>
      <c r="C4" s="35" t="s">
        <v>6</v>
      </c>
      <c r="D4" s="35"/>
      <c r="E4" s="15">
        <f>VLOOKUP(C4,RA!B8:D39,3,0)</f>
        <v>713010.07570000004</v>
      </c>
      <c r="F4" s="25">
        <f>VLOOKUP(C4,RA!B8:I43,8,0)</f>
        <v>78029.280199999994</v>
      </c>
      <c r="G4" s="16">
        <f t="shared" ref="G4:G39" si="0">E4-F4</f>
        <v>634980.79550000001</v>
      </c>
      <c r="H4" s="27">
        <f>RA!J8</f>
        <v>10.943643415332501</v>
      </c>
      <c r="I4" s="20">
        <f>VLOOKUP(B4,RMS!B:D,3,FALSE)</f>
        <v>713010.64455470105</v>
      </c>
      <c r="J4" s="21">
        <f>VLOOKUP(B4,RMS!B:E,4,FALSE)</f>
        <v>634980.79874700902</v>
      </c>
      <c r="K4" s="22">
        <f t="shared" ref="K4:K39" si="1">E4-I4</f>
        <v>-0.56885470100678504</v>
      </c>
      <c r="L4" s="22">
        <f t="shared" ref="L4:L39" si="2">G4-J4</f>
        <v>-3.2470090081915259E-3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79139.537100000001</v>
      </c>
      <c r="F5" s="25">
        <f>VLOOKUP(C5,RA!B9:I44,8,0)</f>
        <v>17539.857499999998</v>
      </c>
      <c r="G5" s="16">
        <f t="shared" si="0"/>
        <v>61599.679600000003</v>
      </c>
      <c r="H5" s="27">
        <f>RA!J9</f>
        <v>22.163204565926101</v>
      </c>
      <c r="I5" s="20">
        <f>VLOOKUP(B5,RMS!B:D,3,FALSE)</f>
        <v>79139.5572812873</v>
      </c>
      <c r="J5" s="21">
        <f>VLOOKUP(B5,RMS!B:E,4,FALSE)</f>
        <v>61599.680494047301</v>
      </c>
      <c r="K5" s="22">
        <f t="shared" si="1"/>
        <v>-2.0181287298328243E-2</v>
      </c>
      <c r="L5" s="22">
        <f t="shared" si="2"/>
        <v>-8.9404729806119576E-4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109241.78569999999</v>
      </c>
      <c r="F6" s="25">
        <f>VLOOKUP(C6,RA!B10:I45,8,0)</f>
        <v>27573.199000000001</v>
      </c>
      <c r="G6" s="16">
        <f t="shared" si="0"/>
        <v>81668.586699999985</v>
      </c>
      <c r="H6" s="27">
        <f>RA!J10</f>
        <v>25.2405238740069</v>
      </c>
      <c r="I6" s="20">
        <f>VLOOKUP(B6,RMS!B:D,3,FALSE)</f>
        <v>109243.68781623901</v>
      </c>
      <c r="J6" s="21">
        <f>VLOOKUP(B6,RMS!B:E,4,FALSE)</f>
        <v>81668.586762393199</v>
      </c>
      <c r="K6" s="22">
        <f t="shared" si="1"/>
        <v>-1.9021162390126847</v>
      </c>
      <c r="L6" s="22">
        <f t="shared" si="2"/>
        <v>-6.2393213738687336E-5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92873.849100000007</v>
      </c>
      <c r="F7" s="25">
        <f>VLOOKUP(C7,RA!B11:I46,8,0)</f>
        <v>17006.717799999999</v>
      </c>
      <c r="G7" s="16">
        <f t="shared" si="0"/>
        <v>75867.131300000008</v>
      </c>
      <c r="H7" s="27">
        <f>RA!J11</f>
        <v>18.311632353783899</v>
      </c>
      <c r="I7" s="20">
        <f>VLOOKUP(B7,RMS!B:D,3,FALSE)</f>
        <v>92873.872718803395</v>
      </c>
      <c r="J7" s="21">
        <f>VLOOKUP(B7,RMS!B:E,4,FALSE)</f>
        <v>75867.131764102596</v>
      </c>
      <c r="K7" s="22">
        <f t="shared" si="1"/>
        <v>-2.361880338867195E-2</v>
      </c>
      <c r="L7" s="22">
        <f t="shared" si="2"/>
        <v>-4.641025880118832E-4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377713.80450000003</v>
      </c>
      <c r="F8" s="25">
        <f>VLOOKUP(C8,RA!B12:I47,8,0)</f>
        <v>-66.923199999999994</v>
      </c>
      <c r="G8" s="16">
        <f t="shared" si="0"/>
        <v>377780.72770000005</v>
      </c>
      <c r="H8" s="27">
        <f>RA!J12</f>
        <v>-1.7717965084329001E-2</v>
      </c>
      <c r="I8" s="20">
        <f>VLOOKUP(B8,RMS!B:D,3,FALSE)</f>
        <v>377713.78353675199</v>
      </c>
      <c r="J8" s="21">
        <f>VLOOKUP(B8,RMS!B:E,4,FALSE)</f>
        <v>377780.72874102602</v>
      </c>
      <c r="K8" s="22">
        <f t="shared" si="1"/>
        <v>2.0963248040061444E-2</v>
      </c>
      <c r="L8" s="22">
        <f t="shared" si="2"/>
        <v>-1.0410259710624814E-3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453947.13540000003</v>
      </c>
      <c r="F9" s="25">
        <f>VLOOKUP(C9,RA!B13:I48,8,0)</f>
        <v>62672.691700000003</v>
      </c>
      <c r="G9" s="16">
        <f t="shared" si="0"/>
        <v>391274.4437</v>
      </c>
      <c r="H9" s="27">
        <f>RA!J13</f>
        <v>13.806165258599</v>
      </c>
      <c r="I9" s="20">
        <f>VLOOKUP(B9,RMS!B:D,3,FALSE)</f>
        <v>453947.273483761</v>
      </c>
      <c r="J9" s="21">
        <f>VLOOKUP(B9,RMS!B:E,4,FALSE)</f>
        <v>391274.44305384601</v>
      </c>
      <c r="K9" s="22">
        <f t="shared" si="1"/>
        <v>-0.13808376097586006</v>
      </c>
      <c r="L9" s="22">
        <f t="shared" si="2"/>
        <v>6.4615398878231645E-4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226633.09510000001</v>
      </c>
      <c r="F10" s="25">
        <f>VLOOKUP(C10,RA!B14:I49,8,0)</f>
        <v>41999.725899999998</v>
      </c>
      <c r="G10" s="16">
        <f t="shared" si="0"/>
        <v>184633.36920000002</v>
      </c>
      <c r="H10" s="27">
        <f>RA!J14</f>
        <v>18.532035615304999</v>
      </c>
      <c r="I10" s="20">
        <f>VLOOKUP(B10,RMS!B:D,3,FALSE)</f>
        <v>226633.086588034</v>
      </c>
      <c r="J10" s="21">
        <f>VLOOKUP(B10,RMS!B:E,4,FALSE)</f>
        <v>184633.37148290599</v>
      </c>
      <c r="K10" s="22">
        <f t="shared" si="1"/>
        <v>8.5119660070631653E-3</v>
      </c>
      <c r="L10" s="22">
        <f t="shared" si="2"/>
        <v>-2.2829059744253755E-3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127843.326</v>
      </c>
      <c r="F11" s="25">
        <f>VLOOKUP(C11,RA!B15:I50,8,0)</f>
        <v>14865.344999999999</v>
      </c>
      <c r="G11" s="16">
        <f t="shared" si="0"/>
        <v>112977.981</v>
      </c>
      <c r="H11" s="27">
        <f>RA!J15</f>
        <v>11.627783369778699</v>
      </c>
      <c r="I11" s="20">
        <f>VLOOKUP(B11,RMS!B:D,3,FALSE)</f>
        <v>127843.389566667</v>
      </c>
      <c r="J11" s="21">
        <f>VLOOKUP(B11,RMS!B:E,4,FALSE)</f>
        <v>112977.97931794899</v>
      </c>
      <c r="K11" s="22">
        <f t="shared" si="1"/>
        <v>-6.3566666998667642E-2</v>
      </c>
      <c r="L11" s="22">
        <f t="shared" si="2"/>
        <v>1.6820510063553229E-3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469136.88449999999</v>
      </c>
      <c r="F12" s="25">
        <f>VLOOKUP(C12,RA!B16:I51,8,0)</f>
        <v>40563.698600000003</v>
      </c>
      <c r="G12" s="16">
        <f t="shared" si="0"/>
        <v>428573.18589999998</v>
      </c>
      <c r="H12" s="27">
        <f>RA!J16</f>
        <v>8.6464526538415907</v>
      </c>
      <c r="I12" s="20">
        <f>VLOOKUP(B12,RMS!B:D,3,FALSE)</f>
        <v>469136.77759999997</v>
      </c>
      <c r="J12" s="21">
        <f>VLOOKUP(B12,RMS!B:E,4,FALSE)</f>
        <v>428573.18589999998</v>
      </c>
      <c r="K12" s="22">
        <f t="shared" si="1"/>
        <v>0.10690000001341105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487697.13419999997</v>
      </c>
      <c r="F13" s="25">
        <f>VLOOKUP(C13,RA!B17:I52,8,0)</f>
        <v>5937.0486000000001</v>
      </c>
      <c r="G13" s="16">
        <f t="shared" si="0"/>
        <v>481760.08559999999</v>
      </c>
      <c r="H13" s="27">
        <f>RA!J17</f>
        <v>1.21736384810604</v>
      </c>
      <c r="I13" s="20">
        <f>VLOOKUP(B13,RMS!B:D,3,FALSE)</f>
        <v>487697.18402564101</v>
      </c>
      <c r="J13" s="21">
        <f>VLOOKUP(B13,RMS!B:E,4,FALSE)</f>
        <v>481760.08647179499</v>
      </c>
      <c r="K13" s="22">
        <f t="shared" si="1"/>
        <v>-4.9825641035567969E-2</v>
      </c>
      <c r="L13" s="22">
        <f t="shared" si="2"/>
        <v>-8.7179499678313732E-4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1748050.2583999999</v>
      </c>
      <c r="F14" s="25">
        <f>VLOOKUP(C14,RA!B18:I53,8,0)</f>
        <v>241837.25520000001</v>
      </c>
      <c r="G14" s="16">
        <f t="shared" si="0"/>
        <v>1506213.0031999999</v>
      </c>
      <c r="H14" s="27">
        <f>RA!J18</f>
        <v>13.8346854753109</v>
      </c>
      <c r="I14" s="20">
        <f>VLOOKUP(B14,RMS!B:D,3,FALSE)</f>
        <v>1748050.38969487</v>
      </c>
      <c r="J14" s="21">
        <f>VLOOKUP(B14,RMS!B:E,4,FALSE)</f>
        <v>1506212.9870700899</v>
      </c>
      <c r="K14" s="22">
        <f t="shared" si="1"/>
        <v>-0.13129487005062401</v>
      </c>
      <c r="L14" s="22">
        <f t="shared" si="2"/>
        <v>1.6129910014569759E-2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586392.88249999995</v>
      </c>
      <c r="F15" s="25">
        <f>VLOOKUP(C15,RA!B19:I54,8,0)</f>
        <v>56648.551899999999</v>
      </c>
      <c r="G15" s="16">
        <f t="shared" si="0"/>
        <v>529744.33059999999</v>
      </c>
      <c r="H15" s="27">
        <f>RA!J19</f>
        <v>9.6605115086812106</v>
      </c>
      <c r="I15" s="20">
        <f>VLOOKUP(B15,RMS!B:D,3,FALSE)</f>
        <v>586392.93857179501</v>
      </c>
      <c r="J15" s="21">
        <f>VLOOKUP(B15,RMS!B:E,4,FALSE)</f>
        <v>529744.32990854699</v>
      </c>
      <c r="K15" s="22">
        <f t="shared" si="1"/>
        <v>-5.6071795057505369E-2</v>
      </c>
      <c r="L15" s="22">
        <f t="shared" si="2"/>
        <v>6.914529949426651E-4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1483176.5301999999</v>
      </c>
      <c r="F16" s="25">
        <f>VLOOKUP(C16,RA!B20:I55,8,0)</f>
        <v>67497.733600000007</v>
      </c>
      <c r="G16" s="16">
        <f t="shared" si="0"/>
        <v>1415678.7966</v>
      </c>
      <c r="H16" s="27">
        <f>RA!J20</f>
        <v>4.5508900812297899</v>
      </c>
      <c r="I16" s="20">
        <f>VLOOKUP(B16,RMS!B:D,3,FALSE)</f>
        <v>1483176.7341</v>
      </c>
      <c r="J16" s="21">
        <f>VLOOKUP(B16,RMS!B:E,4,FALSE)</f>
        <v>1415678.7966</v>
      </c>
      <c r="K16" s="22">
        <f t="shared" si="1"/>
        <v>-0.20390000008046627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363283.10680000001</v>
      </c>
      <c r="F17" s="25">
        <f>VLOOKUP(C17,RA!B21:I56,8,0)</f>
        <v>41027.539400000001</v>
      </c>
      <c r="G17" s="16">
        <f t="shared" si="0"/>
        <v>322255.5674</v>
      </c>
      <c r="H17" s="27">
        <f>RA!J21</f>
        <v>11.293544519973301</v>
      </c>
      <c r="I17" s="20">
        <f>VLOOKUP(B17,RMS!B:D,3,FALSE)</f>
        <v>363282.83271006698</v>
      </c>
      <c r="J17" s="21">
        <f>VLOOKUP(B17,RMS!B:E,4,FALSE)</f>
        <v>322255.56728254998</v>
      </c>
      <c r="K17" s="22">
        <f t="shared" si="1"/>
        <v>0.27408993302378803</v>
      </c>
      <c r="L17" s="22">
        <f t="shared" si="2"/>
        <v>1.1745002120733261E-4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1013114.9323</v>
      </c>
      <c r="F18" s="25">
        <f>VLOOKUP(C18,RA!B22:I57,8,0)</f>
        <v>126617.12579999999</v>
      </c>
      <c r="G18" s="16">
        <f t="shared" si="0"/>
        <v>886497.80649999995</v>
      </c>
      <c r="H18" s="27">
        <f>RA!J22</f>
        <v>12.4978047172348</v>
      </c>
      <c r="I18" s="20">
        <f>VLOOKUP(B18,RMS!B:D,3,FALSE)</f>
        <v>1013115.22864808</v>
      </c>
      <c r="J18" s="21">
        <f>VLOOKUP(B18,RMS!B:E,4,FALSE)</f>
        <v>886497.80782920402</v>
      </c>
      <c r="K18" s="22">
        <f t="shared" si="1"/>
        <v>-0.29634808003902435</v>
      </c>
      <c r="L18" s="22">
        <f t="shared" si="2"/>
        <v>-1.3292040675878525E-3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2516987.9564999999</v>
      </c>
      <c r="F19" s="25">
        <f>VLOOKUP(C19,RA!B23:I58,8,0)</f>
        <v>138763.9002</v>
      </c>
      <c r="G19" s="16">
        <f t="shared" si="0"/>
        <v>2378224.0562999998</v>
      </c>
      <c r="H19" s="27">
        <f>RA!J23</f>
        <v>5.5130935307675601</v>
      </c>
      <c r="I19" s="20">
        <f>VLOOKUP(B19,RMS!B:D,3,FALSE)</f>
        <v>2516988.9000401702</v>
      </c>
      <c r="J19" s="21">
        <f>VLOOKUP(B19,RMS!B:E,4,FALSE)</f>
        <v>2378224.08645812</v>
      </c>
      <c r="K19" s="22">
        <f t="shared" si="1"/>
        <v>-0.94354017032310367</v>
      </c>
      <c r="L19" s="22">
        <f t="shared" si="2"/>
        <v>-3.0158120207488537E-2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299280.99900000001</v>
      </c>
      <c r="F20" s="25">
        <f>VLOOKUP(C20,RA!B24:I59,8,0)</f>
        <v>56078.788</v>
      </c>
      <c r="G20" s="16">
        <f t="shared" si="0"/>
        <v>243202.21100000001</v>
      </c>
      <c r="H20" s="27">
        <f>RA!J24</f>
        <v>18.737837746926299</v>
      </c>
      <c r="I20" s="20">
        <f>VLOOKUP(B20,RMS!B:D,3,FALSE)</f>
        <v>299281.03102201002</v>
      </c>
      <c r="J20" s="21">
        <f>VLOOKUP(B20,RMS!B:E,4,FALSE)</f>
        <v>243202.205905843</v>
      </c>
      <c r="K20" s="22">
        <f t="shared" si="1"/>
        <v>-3.2022010011132807E-2</v>
      </c>
      <c r="L20" s="22">
        <f t="shared" si="2"/>
        <v>5.0941570079885423E-3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426748.83189999999</v>
      </c>
      <c r="F21" s="25">
        <f>VLOOKUP(C21,RA!B25:I60,8,0)</f>
        <v>33070.412700000001</v>
      </c>
      <c r="G21" s="16">
        <f t="shared" si="0"/>
        <v>393678.4192</v>
      </c>
      <c r="H21" s="27">
        <f>RA!J25</f>
        <v>7.7493856404390602</v>
      </c>
      <c r="I21" s="20">
        <f>VLOOKUP(B21,RMS!B:D,3,FALSE)</f>
        <v>426748.83417094802</v>
      </c>
      <c r="J21" s="21">
        <f>VLOOKUP(B21,RMS!B:E,4,FALSE)</f>
        <v>393678.42940544803</v>
      </c>
      <c r="K21" s="22">
        <f t="shared" si="1"/>
        <v>-2.2709480253979564E-3</v>
      </c>
      <c r="L21" s="22">
        <f t="shared" si="2"/>
        <v>-1.0205448023043573E-2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570319.9743</v>
      </c>
      <c r="F22" s="25">
        <f>VLOOKUP(C22,RA!B26:I61,8,0)</f>
        <v>134740.76879999999</v>
      </c>
      <c r="G22" s="16">
        <f t="shared" si="0"/>
        <v>435579.20550000004</v>
      </c>
      <c r="H22" s="27">
        <f>RA!J26</f>
        <v>23.625469012439599</v>
      </c>
      <c r="I22" s="20">
        <f>VLOOKUP(B22,RMS!B:D,3,FALSE)</f>
        <v>570319.96441027196</v>
      </c>
      <c r="J22" s="21">
        <f>VLOOKUP(B22,RMS!B:E,4,FALSE)</f>
        <v>435579.187015793</v>
      </c>
      <c r="K22" s="22">
        <f t="shared" si="1"/>
        <v>9.8897280404344201E-3</v>
      </c>
      <c r="L22" s="22">
        <f t="shared" si="2"/>
        <v>1.8484207044821233E-2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278035.6924</v>
      </c>
      <c r="F23" s="25">
        <f>VLOOKUP(C23,RA!B27:I62,8,0)</f>
        <v>82506.699299999993</v>
      </c>
      <c r="G23" s="16">
        <f t="shared" si="0"/>
        <v>195528.99310000002</v>
      </c>
      <c r="H23" s="27">
        <f>RA!J27</f>
        <v>29.674858859955499</v>
      </c>
      <c r="I23" s="20">
        <f>VLOOKUP(B23,RMS!B:D,3,FALSE)</f>
        <v>278035.68812637503</v>
      </c>
      <c r="J23" s="21">
        <f>VLOOKUP(B23,RMS!B:E,4,FALSE)</f>
        <v>195528.99303367699</v>
      </c>
      <c r="K23" s="22">
        <f t="shared" si="1"/>
        <v>4.2736249743029475E-3</v>
      </c>
      <c r="L23" s="22">
        <f t="shared" si="2"/>
        <v>6.6323031205683947E-5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1307362.9084000001</v>
      </c>
      <c r="F24" s="25">
        <f>VLOOKUP(C24,RA!B28:I63,8,0)</f>
        <v>53829.841099999998</v>
      </c>
      <c r="G24" s="16">
        <f t="shared" si="0"/>
        <v>1253533.0673</v>
      </c>
      <c r="H24" s="27">
        <f>RA!J28</f>
        <v>4.1174367694031497</v>
      </c>
      <c r="I24" s="20">
        <f>VLOOKUP(B24,RMS!B:D,3,FALSE)</f>
        <v>1307362.9086477901</v>
      </c>
      <c r="J24" s="21">
        <f>VLOOKUP(B24,RMS!B:E,4,FALSE)</f>
        <v>1253533.0631430701</v>
      </c>
      <c r="K24" s="22">
        <f t="shared" si="1"/>
        <v>-2.4779001250863075E-4</v>
      </c>
      <c r="L24" s="22">
        <f t="shared" si="2"/>
        <v>4.1569299064576626E-3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613284.09439999994</v>
      </c>
      <c r="F25" s="25">
        <f>VLOOKUP(C25,RA!B29:I64,8,0)</f>
        <v>98327.487200000003</v>
      </c>
      <c r="G25" s="16">
        <f t="shared" si="0"/>
        <v>514956.60719999997</v>
      </c>
      <c r="H25" s="27">
        <f>RA!J29</f>
        <v>16.032942660317602</v>
      </c>
      <c r="I25" s="20">
        <f>VLOOKUP(B25,RMS!B:D,3,FALSE)</f>
        <v>613284.09166725702</v>
      </c>
      <c r="J25" s="21">
        <f>VLOOKUP(B25,RMS!B:E,4,FALSE)</f>
        <v>514956.57632454101</v>
      </c>
      <c r="K25" s="22">
        <f t="shared" si="1"/>
        <v>2.7327429270371795E-3</v>
      </c>
      <c r="L25" s="22">
        <f t="shared" si="2"/>
        <v>3.0875458964146674E-2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914917.11300000001</v>
      </c>
      <c r="F26" s="25">
        <f>VLOOKUP(C26,RA!B30:I65,8,0)</f>
        <v>149815.9987</v>
      </c>
      <c r="G26" s="16">
        <f t="shared" si="0"/>
        <v>765101.11430000002</v>
      </c>
      <c r="H26" s="27">
        <f>RA!J30</f>
        <v>16.374816534883202</v>
      </c>
      <c r="I26" s="20">
        <f>VLOOKUP(B26,RMS!B:D,3,FALSE)</f>
        <v>914917.09256106196</v>
      </c>
      <c r="J26" s="21">
        <f>VLOOKUP(B26,RMS!B:E,4,FALSE)</f>
        <v>765101.07963247201</v>
      </c>
      <c r="K26" s="22">
        <f t="shared" si="1"/>
        <v>2.0438938052393496E-2</v>
      </c>
      <c r="L26" s="22">
        <f t="shared" si="2"/>
        <v>3.4667528001591563E-2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780507.8077</v>
      </c>
      <c r="F27" s="25">
        <f>VLOOKUP(C27,RA!B31:I66,8,0)</f>
        <v>36490.005700000002</v>
      </c>
      <c r="G27" s="16">
        <f t="shared" si="0"/>
        <v>744017.80200000003</v>
      </c>
      <c r="H27" s="27">
        <f>RA!J31</f>
        <v>4.6751621623784603</v>
      </c>
      <c r="I27" s="20">
        <f>VLOOKUP(B27,RMS!B:D,3,FALSE)</f>
        <v>780507.76445752196</v>
      </c>
      <c r="J27" s="21">
        <f>VLOOKUP(B27,RMS!B:E,4,FALSE)</f>
        <v>744017.81180177</v>
      </c>
      <c r="K27" s="22">
        <f t="shared" si="1"/>
        <v>4.3242478044703603E-2</v>
      </c>
      <c r="L27" s="22">
        <f t="shared" si="2"/>
        <v>-9.8017699783667922E-3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149103.4394</v>
      </c>
      <c r="F28" s="25">
        <f>VLOOKUP(C28,RA!B32:I67,8,0)</f>
        <v>37667.089200000002</v>
      </c>
      <c r="G28" s="16">
        <f t="shared" si="0"/>
        <v>111436.3502</v>
      </c>
      <c r="H28" s="27">
        <f>RA!J32</f>
        <v>25.2623878775529</v>
      </c>
      <c r="I28" s="20">
        <f>VLOOKUP(B28,RMS!B:D,3,FALSE)</f>
        <v>149103.28642606499</v>
      </c>
      <c r="J28" s="21">
        <f>VLOOKUP(B28,RMS!B:E,4,FALSE)</f>
        <v>111436.34143698501</v>
      </c>
      <c r="K28" s="22">
        <f t="shared" si="1"/>
        <v>0.15297393500804901</v>
      </c>
      <c r="L28" s="22">
        <f t="shared" si="2"/>
        <v>8.763014993746765E-3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13.7509</v>
      </c>
      <c r="F29" s="25">
        <f>VLOOKUP(C29,RA!B33:I68,8,0)</f>
        <v>2.2465999999999999</v>
      </c>
      <c r="G29" s="16">
        <f t="shared" si="0"/>
        <v>11.504300000000001</v>
      </c>
      <c r="H29" s="27">
        <f>RA!J33</f>
        <v>16.337839705037499</v>
      </c>
      <c r="I29" s="20">
        <f>VLOOKUP(B29,RMS!B:D,3,FALSE)</f>
        <v>13.7509</v>
      </c>
      <c r="J29" s="21">
        <f>VLOOKUP(B29,RMS!B:E,4,FALSE)</f>
        <v>11.504300000000001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321040.36749999999</v>
      </c>
      <c r="F31" s="25">
        <f>VLOOKUP(C31,RA!B35:I70,8,0)</f>
        <v>36145.372100000001</v>
      </c>
      <c r="G31" s="16">
        <f t="shared" si="0"/>
        <v>284894.99540000001</v>
      </c>
      <c r="H31" s="27">
        <f>RA!J35</f>
        <v>11.2588246710128</v>
      </c>
      <c r="I31" s="20">
        <f>VLOOKUP(B31,RMS!B:D,3,FALSE)</f>
        <v>321040.36680000002</v>
      </c>
      <c r="J31" s="21">
        <f>VLOOKUP(B31,RMS!B:E,4,FALSE)</f>
        <v>284894.98080000002</v>
      </c>
      <c r="K31" s="22">
        <f t="shared" si="1"/>
        <v>6.99999975040555E-4</v>
      </c>
      <c r="L31" s="22">
        <f t="shared" si="2"/>
        <v>1.4599999994970858E-2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242938.46100000001</v>
      </c>
      <c r="F35" s="25">
        <f>VLOOKUP(C35,RA!B8:I74,8,0)</f>
        <v>10989.591200000001</v>
      </c>
      <c r="G35" s="16">
        <f t="shared" si="0"/>
        <v>231948.86980000001</v>
      </c>
      <c r="H35" s="27">
        <f>RA!J39</f>
        <v>4.5236111049538597</v>
      </c>
      <c r="I35" s="20">
        <f>VLOOKUP(B35,RMS!B:D,3,FALSE)</f>
        <v>242938.461538462</v>
      </c>
      <c r="J35" s="21">
        <f>VLOOKUP(B35,RMS!B:E,4,FALSE)</f>
        <v>231948.87008547</v>
      </c>
      <c r="K35" s="22">
        <f t="shared" si="1"/>
        <v>-5.3846198716200888E-4</v>
      </c>
      <c r="L35" s="22">
        <f t="shared" si="2"/>
        <v>-2.85469985101372E-4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636092.1531</v>
      </c>
      <c r="F36" s="25">
        <f>VLOOKUP(C36,RA!B8:I75,8,0)</f>
        <v>37057.407399999996</v>
      </c>
      <c r="G36" s="16">
        <f t="shared" si="0"/>
        <v>599034.74569999997</v>
      </c>
      <c r="H36" s="27">
        <f>RA!J40</f>
        <v>5.8257922565779898</v>
      </c>
      <c r="I36" s="20">
        <f>VLOOKUP(B36,RMS!B:D,3,FALSE)</f>
        <v>636092.14323418797</v>
      </c>
      <c r="J36" s="21">
        <f>VLOOKUP(B36,RMS!B:E,4,FALSE)</f>
        <v>599034.74991196604</v>
      </c>
      <c r="K36" s="22">
        <f t="shared" si="1"/>
        <v>9.8658120259642601E-3</v>
      </c>
      <c r="L36" s="22">
        <f t="shared" si="2"/>
        <v>-4.2119660647585988E-3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44891.222000000002</v>
      </c>
      <c r="F39" s="25">
        <f>VLOOKUP(C39,RA!B8:I78,8,0)</f>
        <v>4678.7855</v>
      </c>
      <c r="G39" s="16">
        <f t="shared" si="0"/>
        <v>40212.436500000003</v>
      </c>
      <c r="H39" s="27">
        <f>RA!J43</f>
        <v>10.4224952931778</v>
      </c>
      <c r="I39" s="20">
        <f>VLOOKUP(B39,RMS!B:D,3,FALSE)</f>
        <v>44891.221617124298</v>
      </c>
      <c r="J39" s="21">
        <f>VLOOKUP(B39,RMS!B:E,4,FALSE)</f>
        <v>40212.436918538697</v>
      </c>
      <c r="K39" s="22">
        <f t="shared" si="1"/>
        <v>3.8287570350803435E-4</v>
      </c>
      <c r="L39" s="22">
        <f t="shared" si="2"/>
        <v>-4.1853869333863258E-4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17432779.109000001</v>
      </c>
      <c r="E7" s="62">
        <v>19567101</v>
      </c>
      <c r="F7" s="63">
        <v>89.092293789458196</v>
      </c>
      <c r="G7" s="62">
        <v>13283087.1905</v>
      </c>
      <c r="H7" s="63">
        <v>31.240417675401901</v>
      </c>
      <c r="I7" s="62">
        <v>1749913.2407</v>
      </c>
      <c r="J7" s="63">
        <v>10.038062375244399</v>
      </c>
      <c r="K7" s="62">
        <v>1715564.683</v>
      </c>
      <c r="L7" s="63">
        <v>12.915406323817299</v>
      </c>
      <c r="M7" s="63">
        <v>2.0021721151274E-2</v>
      </c>
      <c r="N7" s="62">
        <v>460466221.53799999</v>
      </c>
      <c r="O7" s="62">
        <v>6277185426.7634001</v>
      </c>
      <c r="P7" s="62">
        <v>942140</v>
      </c>
      <c r="Q7" s="62">
        <v>872572</v>
      </c>
      <c r="R7" s="63">
        <v>7.9727518187610897</v>
      </c>
      <c r="S7" s="62">
        <v>18.503384962956702</v>
      </c>
      <c r="T7" s="62">
        <v>18.8494505278647</v>
      </c>
      <c r="U7" s="64">
        <v>-1.8702824677802701</v>
      </c>
      <c r="V7" s="52"/>
      <c r="W7" s="52"/>
    </row>
    <row r="8" spans="1:23" ht="14.25" thickBot="1">
      <c r="A8" s="47">
        <v>41635</v>
      </c>
      <c r="B8" s="50" t="s">
        <v>6</v>
      </c>
      <c r="C8" s="51"/>
      <c r="D8" s="65">
        <v>713010.07570000004</v>
      </c>
      <c r="E8" s="65">
        <v>631293</v>
      </c>
      <c r="F8" s="66">
        <v>112.94439756182901</v>
      </c>
      <c r="G8" s="65">
        <v>457865.6986</v>
      </c>
      <c r="H8" s="66">
        <v>55.724719689670103</v>
      </c>
      <c r="I8" s="65">
        <v>78029.280199999994</v>
      </c>
      <c r="J8" s="66">
        <v>10.943643415332501</v>
      </c>
      <c r="K8" s="65">
        <v>116255.2455</v>
      </c>
      <c r="L8" s="66">
        <v>25.390686800839099</v>
      </c>
      <c r="M8" s="66">
        <v>-0.32881067117096202</v>
      </c>
      <c r="N8" s="65">
        <v>17542769.055300001</v>
      </c>
      <c r="O8" s="65">
        <v>221797421.74399999</v>
      </c>
      <c r="P8" s="65">
        <v>30023</v>
      </c>
      <c r="Q8" s="65">
        <v>30436</v>
      </c>
      <c r="R8" s="66">
        <v>-1.3569457221711101</v>
      </c>
      <c r="S8" s="65">
        <v>23.748795113746102</v>
      </c>
      <c r="T8" s="65">
        <v>23.493099924431601</v>
      </c>
      <c r="U8" s="67">
        <v>1.0766659449031899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79139.537100000001</v>
      </c>
      <c r="E9" s="65">
        <v>89616</v>
      </c>
      <c r="F9" s="66">
        <v>88.3096066550616</v>
      </c>
      <c r="G9" s="65">
        <v>48061.063999999998</v>
      </c>
      <c r="H9" s="66">
        <v>64.664554867116607</v>
      </c>
      <c r="I9" s="65">
        <v>17539.857499999998</v>
      </c>
      <c r="J9" s="66">
        <v>22.163204565926101</v>
      </c>
      <c r="K9" s="65">
        <v>11212.473900000001</v>
      </c>
      <c r="L9" s="66">
        <v>23.329641432823902</v>
      </c>
      <c r="M9" s="66">
        <v>0.56431646186485196</v>
      </c>
      <c r="N9" s="65">
        <v>2546070.0194000001</v>
      </c>
      <c r="O9" s="65">
        <v>40354489.321599998</v>
      </c>
      <c r="P9" s="65">
        <v>5031</v>
      </c>
      <c r="Q9" s="65">
        <v>3952</v>
      </c>
      <c r="R9" s="66">
        <v>27.302631578947398</v>
      </c>
      <c r="S9" s="65">
        <v>15.7303790697674</v>
      </c>
      <c r="T9" s="65">
        <v>15.3112791751012</v>
      </c>
      <c r="U9" s="67">
        <v>2.6642707897084601</v>
      </c>
      <c r="V9" s="52"/>
      <c r="W9" s="52"/>
    </row>
    <row r="10" spans="1:23" ht="14.25" thickBot="1">
      <c r="A10" s="48"/>
      <c r="B10" s="50" t="s">
        <v>8</v>
      </c>
      <c r="C10" s="51"/>
      <c r="D10" s="65">
        <v>109241.78569999999</v>
      </c>
      <c r="E10" s="65">
        <v>117764</v>
      </c>
      <c r="F10" s="66">
        <v>92.763311113752906</v>
      </c>
      <c r="G10" s="65">
        <v>68907.770300000004</v>
      </c>
      <c r="H10" s="66">
        <v>58.533334084675801</v>
      </c>
      <c r="I10" s="65">
        <v>27573.199000000001</v>
      </c>
      <c r="J10" s="66">
        <v>25.2405238740069</v>
      </c>
      <c r="K10" s="65">
        <v>15622.458500000001</v>
      </c>
      <c r="L10" s="66">
        <v>22.671548407364401</v>
      </c>
      <c r="M10" s="66">
        <v>0.76497181925623303</v>
      </c>
      <c r="N10" s="65">
        <v>3604564.6515000002</v>
      </c>
      <c r="O10" s="65">
        <v>54950684.118699998</v>
      </c>
      <c r="P10" s="65">
        <v>85936</v>
      </c>
      <c r="Q10" s="65">
        <v>77939</v>
      </c>
      <c r="R10" s="66">
        <v>10.260588408883899</v>
      </c>
      <c r="S10" s="65">
        <v>1.2711993308974101</v>
      </c>
      <c r="T10" s="65">
        <v>1.45282226099899</v>
      </c>
      <c r="U10" s="67">
        <v>-14.287525621442599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92873.849100000007</v>
      </c>
      <c r="E11" s="65">
        <v>109800</v>
      </c>
      <c r="F11" s="66">
        <v>84.584562021857906</v>
      </c>
      <c r="G11" s="65">
        <v>103205.0223</v>
      </c>
      <c r="H11" s="66">
        <v>-10.010339584026299</v>
      </c>
      <c r="I11" s="65">
        <v>17006.717799999999</v>
      </c>
      <c r="J11" s="66">
        <v>18.311632353783899</v>
      </c>
      <c r="K11" s="65">
        <v>21168.592700000001</v>
      </c>
      <c r="L11" s="66">
        <v>20.5112040366276</v>
      </c>
      <c r="M11" s="66">
        <v>-0.19660612110506501</v>
      </c>
      <c r="N11" s="65">
        <v>2506747.7308</v>
      </c>
      <c r="O11" s="65">
        <v>21076313.671300001</v>
      </c>
      <c r="P11" s="65">
        <v>4449</v>
      </c>
      <c r="Q11" s="65">
        <v>4037</v>
      </c>
      <c r="R11" s="66">
        <v>10.2055982164974</v>
      </c>
      <c r="S11" s="65">
        <v>20.875218948078199</v>
      </c>
      <c r="T11" s="65">
        <v>22.214886722814001</v>
      </c>
      <c r="U11" s="67">
        <v>-6.4175028681990698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377713.80450000003</v>
      </c>
      <c r="E12" s="65">
        <v>446304</v>
      </c>
      <c r="F12" s="66">
        <v>84.631507783931994</v>
      </c>
      <c r="G12" s="65">
        <v>330300.24300000002</v>
      </c>
      <c r="H12" s="66">
        <v>14.354685624618201</v>
      </c>
      <c r="I12" s="65">
        <v>-66.923199999999994</v>
      </c>
      <c r="J12" s="66">
        <v>-1.7717965084329001E-2</v>
      </c>
      <c r="K12" s="65">
        <v>40065.690799999997</v>
      </c>
      <c r="L12" s="66">
        <v>12.130082144686799</v>
      </c>
      <c r="M12" s="66">
        <v>-1.0016703368558899</v>
      </c>
      <c r="N12" s="65">
        <v>8327709.3274999997</v>
      </c>
      <c r="O12" s="65">
        <v>80318540.982099995</v>
      </c>
      <c r="P12" s="65">
        <v>2952</v>
      </c>
      <c r="Q12" s="65">
        <v>2790</v>
      </c>
      <c r="R12" s="66">
        <v>5.8064516129032304</v>
      </c>
      <c r="S12" s="65">
        <v>127.951830792683</v>
      </c>
      <c r="T12" s="65">
        <v>130.30075272401399</v>
      </c>
      <c r="U12" s="67">
        <v>-1.83578610542693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453947.13540000003</v>
      </c>
      <c r="E13" s="65">
        <v>480301</v>
      </c>
      <c r="F13" s="66">
        <v>94.513052315110698</v>
      </c>
      <c r="G13" s="65">
        <v>398721.31790000002</v>
      </c>
      <c r="H13" s="66">
        <v>13.850731079759001</v>
      </c>
      <c r="I13" s="65">
        <v>62672.691700000003</v>
      </c>
      <c r="J13" s="66">
        <v>13.806165258599</v>
      </c>
      <c r="K13" s="65">
        <v>77859.213399999993</v>
      </c>
      <c r="L13" s="66">
        <v>19.527226136307899</v>
      </c>
      <c r="M13" s="66">
        <v>-0.19505105480554499</v>
      </c>
      <c r="N13" s="65">
        <v>13344502.202199999</v>
      </c>
      <c r="O13" s="65">
        <v>123023865.6085</v>
      </c>
      <c r="P13" s="65">
        <v>11349</v>
      </c>
      <c r="Q13" s="65">
        <v>10626</v>
      </c>
      <c r="R13" s="66">
        <v>6.8040654997176802</v>
      </c>
      <c r="S13" s="65">
        <v>39.998866455194303</v>
      </c>
      <c r="T13" s="65">
        <v>40.384861932994497</v>
      </c>
      <c r="U13" s="67">
        <v>-0.96501604172364597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226633.09510000001</v>
      </c>
      <c r="E14" s="65">
        <v>259625</v>
      </c>
      <c r="F14" s="66">
        <v>87.2924776504574</v>
      </c>
      <c r="G14" s="65">
        <v>199601.31330000001</v>
      </c>
      <c r="H14" s="66">
        <v>13.5428877461199</v>
      </c>
      <c r="I14" s="65">
        <v>41999.725899999998</v>
      </c>
      <c r="J14" s="66">
        <v>18.532035615304999</v>
      </c>
      <c r="K14" s="65">
        <v>40966.323199999999</v>
      </c>
      <c r="L14" s="66">
        <v>20.524074978618899</v>
      </c>
      <c r="M14" s="66">
        <v>2.5225663893605001E-2</v>
      </c>
      <c r="N14" s="65">
        <v>6298562.3118000003</v>
      </c>
      <c r="O14" s="65">
        <v>62988249.956900001</v>
      </c>
      <c r="P14" s="65">
        <v>3450</v>
      </c>
      <c r="Q14" s="65">
        <v>3057</v>
      </c>
      <c r="R14" s="66">
        <v>12.855740922473</v>
      </c>
      <c r="S14" s="65">
        <v>65.690752202898594</v>
      </c>
      <c r="T14" s="65">
        <v>67.644268171409905</v>
      </c>
      <c r="U14" s="67">
        <v>-2.9738066668463499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127843.326</v>
      </c>
      <c r="E15" s="65">
        <v>145891</v>
      </c>
      <c r="F15" s="66">
        <v>87.629343825184506</v>
      </c>
      <c r="G15" s="65">
        <v>116160.409</v>
      </c>
      <c r="H15" s="66">
        <v>10.057572197425699</v>
      </c>
      <c r="I15" s="65">
        <v>14865.344999999999</v>
      </c>
      <c r="J15" s="66">
        <v>11.627783369778699</v>
      </c>
      <c r="K15" s="65">
        <v>26775.082699999999</v>
      </c>
      <c r="L15" s="66">
        <v>23.0500933411831</v>
      </c>
      <c r="M15" s="66">
        <v>-0.44480675684336901</v>
      </c>
      <c r="N15" s="65">
        <v>3780869.07</v>
      </c>
      <c r="O15" s="65">
        <v>39771812.532300003</v>
      </c>
      <c r="P15" s="65">
        <v>3881</v>
      </c>
      <c r="Q15" s="65">
        <v>3958</v>
      </c>
      <c r="R15" s="66">
        <v>-1.94542698332492</v>
      </c>
      <c r="S15" s="65">
        <v>32.940820922442697</v>
      </c>
      <c r="T15" s="65">
        <v>31.348809903991899</v>
      </c>
      <c r="U15" s="67">
        <v>4.8329427557347602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469136.88449999999</v>
      </c>
      <c r="E16" s="65">
        <v>491443</v>
      </c>
      <c r="F16" s="66">
        <v>95.461098133456005</v>
      </c>
      <c r="G16" s="65">
        <v>301682.73599999998</v>
      </c>
      <c r="H16" s="66">
        <v>55.506705726773802</v>
      </c>
      <c r="I16" s="65">
        <v>40563.698600000003</v>
      </c>
      <c r="J16" s="66">
        <v>8.6464526538415907</v>
      </c>
      <c r="K16" s="65">
        <v>28780.6149</v>
      </c>
      <c r="L16" s="66">
        <v>9.5400271429519208</v>
      </c>
      <c r="M16" s="66">
        <v>0.40941042229087299</v>
      </c>
      <c r="N16" s="65">
        <v>17156864.839299999</v>
      </c>
      <c r="O16" s="65">
        <v>303102076.99290001</v>
      </c>
      <c r="P16" s="65">
        <v>32498</v>
      </c>
      <c r="Q16" s="65">
        <v>28020</v>
      </c>
      <c r="R16" s="66">
        <v>15.981441827266201</v>
      </c>
      <c r="S16" s="65">
        <v>14.435869422733701</v>
      </c>
      <c r="T16" s="65">
        <v>15.7679030299786</v>
      </c>
      <c r="U16" s="67">
        <v>-9.2272489327673206</v>
      </c>
      <c r="V16" s="52"/>
      <c r="W16" s="52"/>
    </row>
    <row r="17" spans="1:21" ht="12" thickBot="1">
      <c r="A17" s="48"/>
      <c r="B17" s="50" t="s">
        <v>15</v>
      </c>
      <c r="C17" s="51"/>
      <c r="D17" s="65">
        <v>487697.13419999997</v>
      </c>
      <c r="E17" s="65">
        <v>537161</v>
      </c>
      <c r="F17" s="66">
        <v>90.7916126077656</v>
      </c>
      <c r="G17" s="65">
        <v>1142917.6609</v>
      </c>
      <c r="H17" s="66">
        <v>-57.328760339921701</v>
      </c>
      <c r="I17" s="65">
        <v>5937.0486000000001</v>
      </c>
      <c r="J17" s="66">
        <v>1.21736384810604</v>
      </c>
      <c r="K17" s="65">
        <v>28149.2664</v>
      </c>
      <c r="L17" s="66">
        <v>2.4629303897389798</v>
      </c>
      <c r="M17" s="66">
        <v>-0.78908691560075594</v>
      </c>
      <c r="N17" s="65">
        <v>14367379.948000001</v>
      </c>
      <c r="O17" s="65">
        <v>279650387.01929998</v>
      </c>
      <c r="P17" s="65">
        <v>10397</v>
      </c>
      <c r="Q17" s="65">
        <v>9835</v>
      </c>
      <c r="R17" s="66">
        <v>5.7142857142857197</v>
      </c>
      <c r="S17" s="65">
        <v>46.907486217177997</v>
      </c>
      <c r="T17" s="65">
        <v>47.636140447381798</v>
      </c>
      <c r="U17" s="67">
        <v>-1.55338580036064</v>
      </c>
    </row>
    <row r="18" spans="1:21" ht="12" thickBot="1">
      <c r="A18" s="48"/>
      <c r="B18" s="50" t="s">
        <v>16</v>
      </c>
      <c r="C18" s="51"/>
      <c r="D18" s="65">
        <v>1748050.2583999999</v>
      </c>
      <c r="E18" s="65">
        <v>1855789</v>
      </c>
      <c r="F18" s="66">
        <v>94.194450899320998</v>
      </c>
      <c r="G18" s="65">
        <v>1162156.5958</v>
      </c>
      <c r="H18" s="66">
        <v>50.414347319234203</v>
      </c>
      <c r="I18" s="65">
        <v>241837.25520000001</v>
      </c>
      <c r="J18" s="66">
        <v>13.8346854753109</v>
      </c>
      <c r="K18" s="65">
        <v>183002.20379999999</v>
      </c>
      <c r="L18" s="66">
        <v>15.746776678923</v>
      </c>
      <c r="M18" s="66">
        <v>0.32149914142181502</v>
      </c>
      <c r="N18" s="65">
        <v>47465663.615000002</v>
      </c>
      <c r="O18" s="65">
        <v>711331237.43970001</v>
      </c>
      <c r="P18" s="65">
        <v>84762</v>
      </c>
      <c r="Q18" s="65">
        <v>69351</v>
      </c>
      <c r="R18" s="66">
        <v>22.221741575463898</v>
      </c>
      <c r="S18" s="65">
        <v>20.623041674335202</v>
      </c>
      <c r="T18" s="65">
        <v>20.226895733298701</v>
      </c>
      <c r="U18" s="67">
        <v>1.9208899797233401</v>
      </c>
    </row>
    <row r="19" spans="1:21" ht="12" thickBot="1">
      <c r="A19" s="48"/>
      <c r="B19" s="50" t="s">
        <v>17</v>
      </c>
      <c r="C19" s="51"/>
      <c r="D19" s="65">
        <v>586392.88249999995</v>
      </c>
      <c r="E19" s="65">
        <v>568284</v>
      </c>
      <c r="F19" s="66">
        <v>103.18659024361099</v>
      </c>
      <c r="G19" s="65">
        <v>457871.326</v>
      </c>
      <c r="H19" s="66">
        <v>28.069361237965001</v>
      </c>
      <c r="I19" s="65">
        <v>56648.551899999999</v>
      </c>
      <c r="J19" s="66">
        <v>9.6605115086812106</v>
      </c>
      <c r="K19" s="65">
        <v>67186.379499999995</v>
      </c>
      <c r="L19" s="66">
        <v>14.6736376979414</v>
      </c>
      <c r="M19" s="66">
        <v>-0.156844700941208</v>
      </c>
      <c r="N19" s="65">
        <v>19232768.340700001</v>
      </c>
      <c r="O19" s="65">
        <v>250402643.92660001</v>
      </c>
      <c r="P19" s="65">
        <v>15359</v>
      </c>
      <c r="Q19" s="65">
        <v>13958</v>
      </c>
      <c r="R19" s="66">
        <v>10.0372546210059</v>
      </c>
      <c r="S19" s="65">
        <v>38.1791055732795</v>
      </c>
      <c r="T19" s="65">
        <v>41.551012774036401</v>
      </c>
      <c r="U19" s="67">
        <v>-8.8318129776114596</v>
      </c>
    </row>
    <row r="20" spans="1:21" ht="12" thickBot="1">
      <c r="A20" s="48"/>
      <c r="B20" s="50" t="s">
        <v>18</v>
      </c>
      <c r="C20" s="51"/>
      <c r="D20" s="65">
        <v>1483176.5301999999</v>
      </c>
      <c r="E20" s="65">
        <v>1103336</v>
      </c>
      <c r="F20" s="66">
        <v>134.426550950934</v>
      </c>
      <c r="G20" s="65">
        <v>648023.4767</v>
      </c>
      <c r="H20" s="66">
        <v>128.876974913461</v>
      </c>
      <c r="I20" s="65">
        <v>67497.733600000007</v>
      </c>
      <c r="J20" s="66">
        <v>4.5508900812297899</v>
      </c>
      <c r="K20" s="65">
        <v>58825.544999999998</v>
      </c>
      <c r="L20" s="66">
        <v>9.0776873238549403</v>
      </c>
      <c r="M20" s="66">
        <v>0.147422154779867</v>
      </c>
      <c r="N20" s="65">
        <v>28244635.920600001</v>
      </c>
      <c r="O20" s="65">
        <v>382114552.824</v>
      </c>
      <c r="P20" s="65">
        <v>43906</v>
      </c>
      <c r="Q20" s="65">
        <v>41834</v>
      </c>
      <c r="R20" s="66">
        <v>4.9529091169861799</v>
      </c>
      <c r="S20" s="65">
        <v>33.780725417938299</v>
      </c>
      <c r="T20" s="65">
        <v>34.537059705024603</v>
      </c>
      <c r="U20" s="67">
        <v>-2.2389521768075098</v>
      </c>
    </row>
    <row r="21" spans="1:21" ht="12" thickBot="1">
      <c r="A21" s="48"/>
      <c r="B21" s="50" t="s">
        <v>19</v>
      </c>
      <c r="C21" s="51"/>
      <c r="D21" s="65">
        <v>363283.10680000001</v>
      </c>
      <c r="E21" s="65">
        <v>367276</v>
      </c>
      <c r="F21" s="66">
        <v>98.912835796512695</v>
      </c>
      <c r="G21" s="65">
        <v>251509.10769999999</v>
      </c>
      <c r="H21" s="66">
        <v>44.441332611033701</v>
      </c>
      <c r="I21" s="65">
        <v>41027.539400000001</v>
      </c>
      <c r="J21" s="66">
        <v>11.293544519973301</v>
      </c>
      <c r="K21" s="65">
        <v>42527.482199999999</v>
      </c>
      <c r="L21" s="66">
        <v>16.908923334389499</v>
      </c>
      <c r="M21" s="66">
        <v>-3.5269964794670997E-2</v>
      </c>
      <c r="N21" s="65">
        <v>9924830.7606000006</v>
      </c>
      <c r="O21" s="65">
        <v>141832571.1577</v>
      </c>
      <c r="P21" s="65">
        <v>32297</v>
      </c>
      <c r="Q21" s="65">
        <v>29749</v>
      </c>
      <c r="R21" s="66">
        <v>8.5649937813035795</v>
      </c>
      <c r="S21" s="65">
        <v>11.2481997337214</v>
      </c>
      <c r="T21" s="65">
        <v>11.739231557363301</v>
      </c>
      <c r="U21" s="67">
        <v>-4.3654258927301202</v>
      </c>
    </row>
    <row r="22" spans="1:21" ht="12" thickBot="1">
      <c r="A22" s="48"/>
      <c r="B22" s="50" t="s">
        <v>20</v>
      </c>
      <c r="C22" s="51"/>
      <c r="D22" s="65">
        <v>1013114.9323</v>
      </c>
      <c r="E22" s="65">
        <v>1198396</v>
      </c>
      <c r="F22" s="66">
        <v>84.539245149349597</v>
      </c>
      <c r="G22" s="65">
        <v>574752.79200000002</v>
      </c>
      <c r="H22" s="66">
        <v>76.269684358488504</v>
      </c>
      <c r="I22" s="65">
        <v>126617.12579999999</v>
      </c>
      <c r="J22" s="66">
        <v>12.4978047172348</v>
      </c>
      <c r="K22" s="65">
        <v>86445.802200000006</v>
      </c>
      <c r="L22" s="66">
        <v>15.040518881028801</v>
      </c>
      <c r="M22" s="66">
        <v>0.464699529389063</v>
      </c>
      <c r="N22" s="65">
        <v>26345077.2108</v>
      </c>
      <c r="O22" s="65">
        <v>402395605.0855</v>
      </c>
      <c r="P22" s="65">
        <v>60957</v>
      </c>
      <c r="Q22" s="65">
        <v>53451</v>
      </c>
      <c r="R22" s="66">
        <v>14.042768142785</v>
      </c>
      <c r="S22" s="65">
        <v>16.620157361746799</v>
      </c>
      <c r="T22" s="65">
        <v>16.534972906026098</v>
      </c>
      <c r="U22" s="67">
        <v>0.51253699869765901</v>
      </c>
    </row>
    <row r="23" spans="1:21" ht="12" thickBot="1">
      <c r="A23" s="48"/>
      <c r="B23" s="50" t="s">
        <v>21</v>
      </c>
      <c r="C23" s="51"/>
      <c r="D23" s="65">
        <v>2516987.9564999999</v>
      </c>
      <c r="E23" s="65">
        <v>2061506</v>
      </c>
      <c r="F23" s="66">
        <v>122.094621917181</v>
      </c>
      <c r="G23" s="65">
        <v>1635792.4036999999</v>
      </c>
      <c r="H23" s="66">
        <v>53.869644510319503</v>
      </c>
      <c r="I23" s="65">
        <v>138763.9002</v>
      </c>
      <c r="J23" s="66">
        <v>5.5130935307675601</v>
      </c>
      <c r="K23" s="65">
        <v>191817.26930000001</v>
      </c>
      <c r="L23" s="66">
        <v>11.7262599377603</v>
      </c>
      <c r="M23" s="66">
        <v>-0.27658286083212402</v>
      </c>
      <c r="N23" s="65">
        <v>67246863.9005</v>
      </c>
      <c r="O23" s="65">
        <v>913297388.90369999</v>
      </c>
      <c r="P23" s="65">
        <v>84506</v>
      </c>
      <c r="Q23" s="65">
        <v>79795</v>
      </c>
      <c r="R23" s="66">
        <v>5.9038786891409298</v>
      </c>
      <c r="S23" s="65">
        <v>29.784724830189599</v>
      </c>
      <c r="T23" s="65">
        <v>32.790681923679401</v>
      </c>
      <c r="U23" s="67">
        <v>-10.092277536984501</v>
      </c>
    </row>
    <row r="24" spans="1:21" ht="12" thickBot="1">
      <c r="A24" s="48"/>
      <c r="B24" s="50" t="s">
        <v>22</v>
      </c>
      <c r="C24" s="51"/>
      <c r="D24" s="65">
        <v>299280.99900000001</v>
      </c>
      <c r="E24" s="65">
        <v>381763</v>
      </c>
      <c r="F24" s="66">
        <v>78.394448650078701</v>
      </c>
      <c r="G24" s="65">
        <v>253598.5815</v>
      </c>
      <c r="H24" s="66">
        <v>18.013672328052799</v>
      </c>
      <c r="I24" s="65">
        <v>56078.788</v>
      </c>
      <c r="J24" s="66">
        <v>18.737837746926299</v>
      </c>
      <c r="K24" s="65">
        <v>41505.150199999996</v>
      </c>
      <c r="L24" s="66">
        <v>16.366475693398201</v>
      </c>
      <c r="M24" s="66">
        <v>0.35112841972078901</v>
      </c>
      <c r="N24" s="65">
        <v>7727943.2806000002</v>
      </c>
      <c r="O24" s="65">
        <v>110194901.5847</v>
      </c>
      <c r="P24" s="65">
        <v>32318</v>
      </c>
      <c r="Q24" s="65">
        <v>30394</v>
      </c>
      <c r="R24" s="66">
        <v>6.3301967493584197</v>
      </c>
      <c r="S24" s="65">
        <v>9.2605049508014101</v>
      </c>
      <c r="T24" s="65">
        <v>9.3714876686188102</v>
      </c>
      <c r="U24" s="67">
        <v>-1.19845211904768</v>
      </c>
    </row>
    <row r="25" spans="1:21" ht="12" thickBot="1">
      <c r="A25" s="48"/>
      <c r="B25" s="50" t="s">
        <v>23</v>
      </c>
      <c r="C25" s="51"/>
      <c r="D25" s="65">
        <v>426748.83189999999</v>
      </c>
      <c r="E25" s="65">
        <v>297540</v>
      </c>
      <c r="F25" s="66">
        <v>143.42570138468801</v>
      </c>
      <c r="G25" s="65">
        <v>264673.11589999998</v>
      </c>
      <c r="H25" s="66">
        <v>61.236183905144401</v>
      </c>
      <c r="I25" s="65">
        <v>33070.412700000001</v>
      </c>
      <c r="J25" s="66">
        <v>7.7493856404390602</v>
      </c>
      <c r="K25" s="65">
        <v>32568.921399999999</v>
      </c>
      <c r="L25" s="66">
        <v>12.3053379597138</v>
      </c>
      <c r="M25" s="66">
        <v>1.5397847961891999E-2</v>
      </c>
      <c r="N25" s="65">
        <v>10434560.2469</v>
      </c>
      <c r="O25" s="65">
        <v>97766155.408899993</v>
      </c>
      <c r="P25" s="65">
        <v>20742</v>
      </c>
      <c r="Q25" s="65">
        <v>19261</v>
      </c>
      <c r="R25" s="66">
        <v>7.6891127148123202</v>
      </c>
      <c r="S25" s="65">
        <v>20.5741409651914</v>
      </c>
      <c r="T25" s="65">
        <v>20.994471039925202</v>
      </c>
      <c r="U25" s="67">
        <v>-2.04300182177706</v>
      </c>
    </row>
    <row r="26" spans="1:21" ht="12" thickBot="1">
      <c r="A26" s="48"/>
      <c r="B26" s="50" t="s">
        <v>24</v>
      </c>
      <c r="C26" s="51"/>
      <c r="D26" s="65">
        <v>570319.9743</v>
      </c>
      <c r="E26" s="65">
        <v>583984</v>
      </c>
      <c r="F26" s="66">
        <v>97.660205467957994</v>
      </c>
      <c r="G26" s="65">
        <v>510830.21230000001</v>
      </c>
      <c r="H26" s="66">
        <v>11.645701559457301</v>
      </c>
      <c r="I26" s="65">
        <v>134740.76879999999</v>
      </c>
      <c r="J26" s="66">
        <v>23.625469012439599</v>
      </c>
      <c r="K26" s="65">
        <v>97143.595600000001</v>
      </c>
      <c r="L26" s="66">
        <v>19.016807005719901</v>
      </c>
      <c r="M26" s="66">
        <v>0.38702678203111501</v>
      </c>
      <c r="N26" s="65">
        <v>15062833.3682</v>
      </c>
      <c r="O26" s="65">
        <v>198662947.6257</v>
      </c>
      <c r="P26" s="65">
        <v>47750</v>
      </c>
      <c r="Q26" s="65">
        <v>46218</v>
      </c>
      <c r="R26" s="66">
        <v>3.31472586438184</v>
      </c>
      <c r="S26" s="65">
        <v>11.943873807329799</v>
      </c>
      <c r="T26" s="65">
        <v>12.3177268358648</v>
      </c>
      <c r="U26" s="67">
        <v>-3.1300818692972099</v>
      </c>
    </row>
    <row r="27" spans="1:21" ht="12" thickBot="1">
      <c r="A27" s="48"/>
      <c r="B27" s="50" t="s">
        <v>25</v>
      </c>
      <c r="C27" s="51"/>
      <c r="D27" s="65">
        <v>278035.6924</v>
      </c>
      <c r="E27" s="65">
        <v>329471</v>
      </c>
      <c r="F27" s="66">
        <v>84.388517471947495</v>
      </c>
      <c r="G27" s="65">
        <v>218082.32769999999</v>
      </c>
      <c r="H27" s="66">
        <v>27.491161403263</v>
      </c>
      <c r="I27" s="65">
        <v>82506.699299999993</v>
      </c>
      <c r="J27" s="66">
        <v>29.674858859955499</v>
      </c>
      <c r="K27" s="65">
        <v>64041.569000000003</v>
      </c>
      <c r="L27" s="66">
        <v>29.365776528255601</v>
      </c>
      <c r="M27" s="66">
        <v>0.28833038584672999</v>
      </c>
      <c r="N27" s="65">
        <v>7314637.9162999997</v>
      </c>
      <c r="O27" s="65">
        <v>93602914.525800005</v>
      </c>
      <c r="P27" s="65">
        <v>39314</v>
      </c>
      <c r="Q27" s="65">
        <v>35625</v>
      </c>
      <c r="R27" s="66">
        <v>10.3550877192983</v>
      </c>
      <c r="S27" s="65">
        <v>7.0721802004374998</v>
      </c>
      <c r="T27" s="65">
        <v>7.0775056224561403</v>
      </c>
      <c r="U27" s="67">
        <v>-7.5300994427539E-2</v>
      </c>
    </row>
    <row r="28" spans="1:21" ht="12" thickBot="1">
      <c r="A28" s="48"/>
      <c r="B28" s="50" t="s">
        <v>26</v>
      </c>
      <c r="C28" s="51"/>
      <c r="D28" s="65">
        <v>1307362.9084000001</v>
      </c>
      <c r="E28" s="65">
        <v>1221358</v>
      </c>
      <c r="F28" s="66">
        <v>107.041744386167</v>
      </c>
      <c r="G28" s="65">
        <v>1200763.6229000001</v>
      </c>
      <c r="H28" s="66">
        <v>8.8776244938657296</v>
      </c>
      <c r="I28" s="65">
        <v>53829.841099999998</v>
      </c>
      <c r="J28" s="66">
        <v>4.1174367694031497</v>
      </c>
      <c r="K28" s="65">
        <v>65728.851599999995</v>
      </c>
      <c r="L28" s="66">
        <v>5.4739209571702601</v>
      </c>
      <c r="M28" s="66">
        <v>-0.18103177235489701</v>
      </c>
      <c r="N28" s="65">
        <v>33731604.546099998</v>
      </c>
      <c r="O28" s="65">
        <v>337243127.64289999</v>
      </c>
      <c r="P28" s="65">
        <v>48841</v>
      </c>
      <c r="Q28" s="65">
        <v>45691</v>
      </c>
      <c r="R28" s="66">
        <v>6.8941367008820098</v>
      </c>
      <c r="S28" s="65">
        <v>26.767734247865501</v>
      </c>
      <c r="T28" s="65">
        <v>26.656288702370301</v>
      </c>
      <c r="U28" s="67">
        <v>0.41634284195773602</v>
      </c>
    </row>
    <row r="29" spans="1:21" ht="12" thickBot="1">
      <c r="A29" s="48"/>
      <c r="B29" s="50" t="s">
        <v>27</v>
      </c>
      <c r="C29" s="51"/>
      <c r="D29" s="65">
        <v>613284.09439999994</v>
      </c>
      <c r="E29" s="65">
        <v>796538</v>
      </c>
      <c r="F29" s="66">
        <v>76.993702045602404</v>
      </c>
      <c r="G29" s="65">
        <v>654902.66680000001</v>
      </c>
      <c r="H29" s="66">
        <v>-6.3549248628590096</v>
      </c>
      <c r="I29" s="65">
        <v>98327.487200000003</v>
      </c>
      <c r="J29" s="66">
        <v>16.032942660317602</v>
      </c>
      <c r="K29" s="65">
        <v>126902.8352</v>
      </c>
      <c r="L29" s="66">
        <v>19.377358137824601</v>
      </c>
      <c r="M29" s="66">
        <v>-0.22517501642075199</v>
      </c>
      <c r="N29" s="65">
        <v>15206155.395400001</v>
      </c>
      <c r="O29" s="65">
        <v>225041047.06670001</v>
      </c>
      <c r="P29" s="65">
        <v>93961</v>
      </c>
      <c r="Q29" s="65">
        <v>92049</v>
      </c>
      <c r="R29" s="66">
        <v>2.0771545589848999</v>
      </c>
      <c r="S29" s="65">
        <v>6.5270068900927001</v>
      </c>
      <c r="T29" s="65">
        <v>6.3777969700920201</v>
      </c>
      <c r="U29" s="67">
        <v>2.2860389534315901</v>
      </c>
    </row>
    <row r="30" spans="1:21" ht="12" thickBot="1">
      <c r="A30" s="48"/>
      <c r="B30" s="50" t="s">
        <v>28</v>
      </c>
      <c r="C30" s="51"/>
      <c r="D30" s="65">
        <v>914917.11300000001</v>
      </c>
      <c r="E30" s="65">
        <v>1149619</v>
      </c>
      <c r="F30" s="66">
        <v>79.584376476032503</v>
      </c>
      <c r="G30" s="65">
        <v>543901.24679999996</v>
      </c>
      <c r="H30" s="66">
        <v>68.213828959363994</v>
      </c>
      <c r="I30" s="65">
        <v>149815.9987</v>
      </c>
      <c r="J30" s="66">
        <v>16.374816534883202</v>
      </c>
      <c r="K30" s="65">
        <v>100251.09570000001</v>
      </c>
      <c r="L30" s="66">
        <v>18.431856203643498</v>
      </c>
      <c r="M30" s="66">
        <v>0.494407593791516</v>
      </c>
      <c r="N30" s="65">
        <v>23018645.910399999</v>
      </c>
      <c r="O30" s="65">
        <v>399677731.29320002</v>
      </c>
      <c r="P30" s="65">
        <v>67291</v>
      </c>
      <c r="Q30" s="65">
        <v>62824</v>
      </c>
      <c r="R30" s="66">
        <v>7.1103399974532104</v>
      </c>
      <c r="S30" s="65">
        <v>13.5964261639744</v>
      </c>
      <c r="T30" s="65">
        <v>13.3109751671336</v>
      </c>
      <c r="U30" s="67">
        <v>2.09945608793244</v>
      </c>
    </row>
    <row r="31" spans="1:21" ht="12" thickBot="1">
      <c r="A31" s="48"/>
      <c r="B31" s="50" t="s">
        <v>29</v>
      </c>
      <c r="C31" s="51"/>
      <c r="D31" s="65">
        <v>780507.8077</v>
      </c>
      <c r="E31" s="65">
        <v>855453</v>
      </c>
      <c r="F31" s="66">
        <v>91.239122161007103</v>
      </c>
      <c r="G31" s="65">
        <v>609250.17960000003</v>
      </c>
      <c r="H31" s="66">
        <v>28.109573675044</v>
      </c>
      <c r="I31" s="65">
        <v>36490.005700000002</v>
      </c>
      <c r="J31" s="66">
        <v>4.6751621623784603</v>
      </c>
      <c r="K31" s="65">
        <v>24669.874599999999</v>
      </c>
      <c r="L31" s="66">
        <v>4.0492190935744796</v>
      </c>
      <c r="M31" s="66">
        <v>0.479132192264974</v>
      </c>
      <c r="N31" s="65">
        <v>24976839.510000002</v>
      </c>
      <c r="O31" s="65">
        <v>347571660.79790002</v>
      </c>
      <c r="P31" s="65">
        <v>28231</v>
      </c>
      <c r="Q31" s="65">
        <v>27531</v>
      </c>
      <c r="R31" s="66">
        <v>2.5425883549453401</v>
      </c>
      <c r="S31" s="65">
        <v>27.647189532783099</v>
      </c>
      <c r="T31" s="65">
        <v>26.629036406232999</v>
      </c>
      <c r="U31" s="67">
        <v>3.6826641107330098</v>
      </c>
    </row>
    <row r="32" spans="1:21" ht="12" thickBot="1">
      <c r="A32" s="48"/>
      <c r="B32" s="50" t="s">
        <v>30</v>
      </c>
      <c r="C32" s="51"/>
      <c r="D32" s="65">
        <v>149103.4394</v>
      </c>
      <c r="E32" s="65">
        <v>166275</v>
      </c>
      <c r="F32" s="66">
        <v>89.672794707562801</v>
      </c>
      <c r="G32" s="65">
        <v>113169.9951</v>
      </c>
      <c r="H32" s="66">
        <v>31.751741500252098</v>
      </c>
      <c r="I32" s="65">
        <v>37667.089200000002</v>
      </c>
      <c r="J32" s="66">
        <v>25.2623878775529</v>
      </c>
      <c r="K32" s="65">
        <v>34624.714200000002</v>
      </c>
      <c r="L32" s="66">
        <v>30.595312979738701</v>
      </c>
      <c r="M32" s="66">
        <v>8.7867151261568993E-2</v>
      </c>
      <c r="N32" s="65">
        <v>3839926.6447000001</v>
      </c>
      <c r="O32" s="65">
        <v>51282835.312399998</v>
      </c>
      <c r="P32" s="65">
        <v>32088</v>
      </c>
      <c r="Q32" s="65">
        <v>31804</v>
      </c>
      <c r="R32" s="66">
        <v>0.89296943780656801</v>
      </c>
      <c r="S32" s="65">
        <v>4.6467040451259001</v>
      </c>
      <c r="T32" s="65">
        <v>4.4585638819016502</v>
      </c>
      <c r="U32" s="67">
        <v>4.0488949026483203</v>
      </c>
    </row>
    <row r="33" spans="1:21" ht="12" thickBot="1">
      <c r="A33" s="48"/>
      <c r="B33" s="50" t="s">
        <v>31</v>
      </c>
      <c r="C33" s="51"/>
      <c r="D33" s="65">
        <v>13.7509</v>
      </c>
      <c r="E33" s="68"/>
      <c r="F33" s="68"/>
      <c r="G33" s="65">
        <v>-74.687399999999997</v>
      </c>
      <c r="H33" s="66">
        <v>-118.411271513</v>
      </c>
      <c r="I33" s="65">
        <v>2.2465999999999999</v>
      </c>
      <c r="J33" s="66">
        <v>16.337839705037499</v>
      </c>
      <c r="K33" s="65">
        <v>5269.8636999999999</v>
      </c>
      <c r="L33" s="66">
        <v>-7055.8938991047999</v>
      </c>
      <c r="M33" s="66">
        <v>-0.99957368916391498</v>
      </c>
      <c r="N33" s="65">
        <v>244.5284</v>
      </c>
      <c r="O33" s="65">
        <v>30430.594099999998</v>
      </c>
      <c r="P33" s="65">
        <v>6</v>
      </c>
      <c r="Q33" s="65">
        <v>5</v>
      </c>
      <c r="R33" s="66">
        <v>20</v>
      </c>
      <c r="S33" s="65">
        <v>2.2918166666666702</v>
      </c>
      <c r="T33" s="65">
        <v>4.6154200000000003</v>
      </c>
      <c r="U33" s="67">
        <v>-101.38696376237201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321040.36749999999</v>
      </c>
      <c r="E35" s="65">
        <v>194866</v>
      </c>
      <c r="F35" s="66">
        <v>164.749298235711</v>
      </c>
      <c r="G35" s="65">
        <v>167737.75949999999</v>
      </c>
      <c r="H35" s="66">
        <v>91.3942146699533</v>
      </c>
      <c r="I35" s="65">
        <v>36145.372100000001</v>
      </c>
      <c r="J35" s="66">
        <v>11.2588246710128</v>
      </c>
      <c r="K35" s="65">
        <v>26937.782800000001</v>
      </c>
      <c r="L35" s="66">
        <v>16.0594626280316</v>
      </c>
      <c r="M35" s="66">
        <v>0.34180947141648199</v>
      </c>
      <c r="N35" s="65">
        <v>7942351.3408000004</v>
      </c>
      <c r="O35" s="65">
        <v>60797861.854000002</v>
      </c>
      <c r="P35" s="65">
        <v>16040</v>
      </c>
      <c r="Q35" s="65">
        <v>14824</v>
      </c>
      <c r="R35" s="66">
        <v>8.2029141932002094</v>
      </c>
      <c r="S35" s="65">
        <v>20.0149855049875</v>
      </c>
      <c r="T35" s="65">
        <v>19.656192991095502</v>
      </c>
      <c r="U35" s="67">
        <v>1.79261940410899</v>
      </c>
    </row>
    <row r="36" spans="1:21" ht="12" thickBot="1">
      <c r="A36" s="48"/>
      <c r="B36" s="50" t="s">
        <v>37</v>
      </c>
      <c r="C36" s="51"/>
      <c r="D36" s="68"/>
      <c r="E36" s="65">
        <v>802319</v>
      </c>
      <c r="F36" s="68"/>
      <c r="G36" s="65">
        <v>53295.96</v>
      </c>
      <c r="H36" s="68"/>
      <c r="I36" s="68"/>
      <c r="J36" s="68"/>
      <c r="K36" s="65">
        <v>2195.2820999999999</v>
      </c>
      <c r="L36" s="66">
        <v>4.1190403550287904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258566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304373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242938.46100000001</v>
      </c>
      <c r="E39" s="65">
        <v>596761</v>
      </c>
      <c r="F39" s="66">
        <v>40.709506988559902</v>
      </c>
      <c r="G39" s="65">
        <v>236842.50030000001</v>
      </c>
      <c r="H39" s="66">
        <v>2.5738457803301502</v>
      </c>
      <c r="I39" s="65">
        <v>10989.591200000001</v>
      </c>
      <c r="J39" s="66">
        <v>4.5236111049538597</v>
      </c>
      <c r="K39" s="65">
        <v>11405.7104</v>
      </c>
      <c r="L39" s="66">
        <v>4.8157363587839104</v>
      </c>
      <c r="M39" s="66">
        <v>-3.6483409222804998E-2</v>
      </c>
      <c r="N39" s="65">
        <v>6733429.5857999995</v>
      </c>
      <c r="O39" s="65">
        <v>128110927.7938</v>
      </c>
      <c r="P39" s="65">
        <v>458</v>
      </c>
      <c r="Q39" s="65">
        <v>414</v>
      </c>
      <c r="R39" s="66">
        <v>10.6280193236715</v>
      </c>
      <c r="S39" s="65">
        <v>530.43332096069901</v>
      </c>
      <c r="T39" s="65">
        <v>515.98455434782602</v>
      </c>
      <c r="U39" s="67">
        <v>2.7239553101044902</v>
      </c>
    </row>
    <row r="40" spans="1:21" ht="12" thickBot="1">
      <c r="A40" s="48"/>
      <c r="B40" s="50" t="s">
        <v>34</v>
      </c>
      <c r="C40" s="51"/>
      <c r="D40" s="65">
        <v>636092.1531</v>
      </c>
      <c r="E40" s="65">
        <v>758073</v>
      </c>
      <c r="F40" s="66">
        <v>83.909089639124502</v>
      </c>
      <c r="G40" s="65">
        <v>529677.78830000001</v>
      </c>
      <c r="H40" s="66">
        <v>20.090395925707298</v>
      </c>
      <c r="I40" s="65">
        <v>37057.407399999996</v>
      </c>
      <c r="J40" s="66">
        <v>5.8257922565779898</v>
      </c>
      <c r="K40" s="65">
        <v>43043.482499999998</v>
      </c>
      <c r="L40" s="66">
        <v>8.1263521806621295</v>
      </c>
      <c r="M40" s="66">
        <v>-0.13907041791983299</v>
      </c>
      <c r="N40" s="65">
        <v>15628736.5766</v>
      </c>
      <c r="O40" s="65">
        <v>181912501.84369999</v>
      </c>
      <c r="P40" s="65">
        <v>3293</v>
      </c>
      <c r="Q40" s="65">
        <v>3106</v>
      </c>
      <c r="R40" s="66">
        <v>6.0206052801030197</v>
      </c>
      <c r="S40" s="65">
        <v>193.164941724871</v>
      </c>
      <c r="T40" s="65">
        <v>196.147859562138</v>
      </c>
      <c r="U40" s="67">
        <v>-1.5442335501622699</v>
      </c>
    </row>
    <row r="41" spans="1:21" ht="12" thickBot="1">
      <c r="A41" s="48"/>
      <c r="B41" s="50" t="s">
        <v>40</v>
      </c>
      <c r="C41" s="51"/>
      <c r="D41" s="68"/>
      <c r="E41" s="65">
        <v>286743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119614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44891.222000000002</v>
      </c>
      <c r="E43" s="71"/>
      <c r="F43" s="71"/>
      <c r="G43" s="70">
        <v>28906.984</v>
      </c>
      <c r="H43" s="72">
        <v>55.2954192661538</v>
      </c>
      <c r="I43" s="70">
        <v>4678.7855</v>
      </c>
      <c r="J43" s="72">
        <v>10.4224952931778</v>
      </c>
      <c r="K43" s="70">
        <v>2616.31</v>
      </c>
      <c r="L43" s="72">
        <v>9.0507885568414892</v>
      </c>
      <c r="M43" s="72">
        <v>0.78831464925792405</v>
      </c>
      <c r="N43" s="70">
        <v>912433.78379999998</v>
      </c>
      <c r="O43" s="70">
        <v>16882516.2348</v>
      </c>
      <c r="P43" s="70">
        <v>54</v>
      </c>
      <c r="Q43" s="70">
        <v>38</v>
      </c>
      <c r="R43" s="72">
        <v>42.105263157894697</v>
      </c>
      <c r="S43" s="70">
        <v>831.31892592592601</v>
      </c>
      <c r="T43" s="70">
        <v>446.455689473684</v>
      </c>
      <c r="U43" s="73">
        <v>46.295497967110499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65653</v>
      </c>
      <c r="D2" s="32">
        <v>713010.64455470105</v>
      </c>
      <c r="E2" s="32">
        <v>634980.79874700902</v>
      </c>
      <c r="F2" s="32">
        <v>78029.845807692298</v>
      </c>
      <c r="G2" s="32">
        <v>634980.79874700902</v>
      </c>
      <c r="H2" s="32">
        <v>0.109437140109492</v>
      </c>
    </row>
    <row r="3" spans="1:8" ht="14.25">
      <c r="A3" s="32">
        <v>2</v>
      </c>
      <c r="B3" s="33">
        <v>13</v>
      </c>
      <c r="C3" s="32">
        <v>11900.003000000001</v>
      </c>
      <c r="D3" s="32">
        <v>79139.5572812873</v>
      </c>
      <c r="E3" s="32">
        <v>61599.680494047301</v>
      </c>
      <c r="F3" s="32">
        <v>17539.876787239999</v>
      </c>
      <c r="G3" s="32">
        <v>61599.680494047301</v>
      </c>
      <c r="H3" s="32">
        <v>0.221632232852879</v>
      </c>
    </row>
    <row r="4" spans="1:8" ht="14.25">
      <c r="A4" s="32">
        <v>3</v>
      </c>
      <c r="B4" s="33">
        <v>14</v>
      </c>
      <c r="C4" s="32">
        <v>104967</v>
      </c>
      <c r="D4" s="32">
        <v>109243.68781623901</v>
      </c>
      <c r="E4" s="32">
        <v>81668.586762393199</v>
      </c>
      <c r="F4" s="32">
        <v>27575.1010538462</v>
      </c>
      <c r="G4" s="32">
        <v>81668.586762393199</v>
      </c>
      <c r="H4" s="32">
        <v>0.25241825505040399</v>
      </c>
    </row>
    <row r="5" spans="1:8" ht="14.25">
      <c r="A5" s="32">
        <v>4</v>
      </c>
      <c r="B5" s="33">
        <v>15</v>
      </c>
      <c r="C5" s="32">
        <v>5473</v>
      </c>
      <c r="D5" s="32">
        <v>92873.872718803395</v>
      </c>
      <c r="E5" s="32">
        <v>75867.131764102596</v>
      </c>
      <c r="F5" s="32">
        <v>17006.740954700901</v>
      </c>
      <c r="G5" s="32">
        <v>75867.131764102596</v>
      </c>
      <c r="H5" s="32">
        <v>0.18311652628282901</v>
      </c>
    </row>
    <row r="6" spans="1:8" ht="14.25">
      <c r="A6" s="32">
        <v>5</v>
      </c>
      <c r="B6" s="33">
        <v>16</v>
      </c>
      <c r="C6" s="32">
        <v>4020</v>
      </c>
      <c r="D6" s="32">
        <v>377713.78353675199</v>
      </c>
      <c r="E6" s="32">
        <v>377780.72874102602</v>
      </c>
      <c r="F6" s="32">
        <v>-66.945204273504302</v>
      </c>
      <c r="G6" s="32">
        <v>377780.72874102602</v>
      </c>
      <c r="H6" s="32">
        <v>-1.7723791715160001E-4</v>
      </c>
    </row>
    <row r="7" spans="1:8" ht="14.25">
      <c r="A7" s="32">
        <v>6</v>
      </c>
      <c r="B7" s="33">
        <v>17</v>
      </c>
      <c r="C7" s="32">
        <v>18670</v>
      </c>
      <c r="D7" s="32">
        <v>453947.273483761</v>
      </c>
      <c r="E7" s="32">
        <v>391274.44305384601</v>
      </c>
      <c r="F7" s="32">
        <v>62672.830429914502</v>
      </c>
      <c r="G7" s="32">
        <v>391274.44305384601</v>
      </c>
      <c r="H7" s="32">
        <v>0.13806191619775501</v>
      </c>
    </row>
    <row r="8" spans="1:8" ht="14.25">
      <c r="A8" s="32">
        <v>7</v>
      </c>
      <c r="B8" s="33">
        <v>18</v>
      </c>
      <c r="C8" s="32">
        <v>46207</v>
      </c>
      <c r="D8" s="32">
        <v>226633.086588034</v>
      </c>
      <c r="E8" s="32">
        <v>184633.37148290599</v>
      </c>
      <c r="F8" s="32">
        <v>41999.715105128198</v>
      </c>
      <c r="G8" s="32">
        <v>184633.37148290599</v>
      </c>
      <c r="H8" s="32">
        <v>0.18532031548188699</v>
      </c>
    </row>
    <row r="9" spans="1:8" ht="14.25">
      <c r="A9" s="32">
        <v>8</v>
      </c>
      <c r="B9" s="33">
        <v>19</v>
      </c>
      <c r="C9" s="32">
        <v>14275</v>
      </c>
      <c r="D9" s="32">
        <v>127843.389566667</v>
      </c>
      <c r="E9" s="32">
        <v>112977.97931794899</v>
      </c>
      <c r="F9" s="32">
        <v>14865.410248717901</v>
      </c>
      <c r="G9" s="32">
        <v>112977.97931794899</v>
      </c>
      <c r="H9" s="32">
        <v>0.116278286261849</v>
      </c>
    </row>
    <row r="10" spans="1:8" ht="14.25">
      <c r="A10" s="32">
        <v>9</v>
      </c>
      <c r="B10" s="33">
        <v>21</v>
      </c>
      <c r="C10" s="32">
        <v>103532</v>
      </c>
      <c r="D10" s="32">
        <v>469136.77759999997</v>
      </c>
      <c r="E10" s="32">
        <v>428573.18589999998</v>
      </c>
      <c r="F10" s="32">
        <v>40563.591699999997</v>
      </c>
      <c r="G10" s="32">
        <v>428573.18589999998</v>
      </c>
      <c r="H10" s="32">
        <v>8.6464318375366694E-2</v>
      </c>
    </row>
    <row r="11" spans="1:8" ht="14.25">
      <c r="A11" s="32">
        <v>10</v>
      </c>
      <c r="B11" s="33">
        <v>22</v>
      </c>
      <c r="C11" s="32">
        <v>28233</v>
      </c>
      <c r="D11" s="32">
        <v>487697.18402564101</v>
      </c>
      <c r="E11" s="32">
        <v>481760.08647179499</v>
      </c>
      <c r="F11" s="32">
        <v>5937.0975538461498</v>
      </c>
      <c r="G11" s="32">
        <v>481760.08647179499</v>
      </c>
      <c r="H11" s="32">
        <v>1.2173737614884401E-2</v>
      </c>
    </row>
    <row r="12" spans="1:8" ht="14.25">
      <c r="A12" s="32">
        <v>11</v>
      </c>
      <c r="B12" s="33">
        <v>23</v>
      </c>
      <c r="C12" s="32">
        <v>187248.57800000001</v>
      </c>
      <c r="D12" s="32">
        <v>1748050.38969487</v>
      </c>
      <c r="E12" s="32">
        <v>1506212.9870700899</v>
      </c>
      <c r="F12" s="32">
        <v>241837.40262478599</v>
      </c>
      <c r="G12" s="32">
        <v>1506212.9870700899</v>
      </c>
      <c r="H12" s="32">
        <v>0.138346928698663</v>
      </c>
    </row>
    <row r="13" spans="1:8" ht="14.25">
      <c r="A13" s="32">
        <v>12</v>
      </c>
      <c r="B13" s="33">
        <v>24</v>
      </c>
      <c r="C13" s="32">
        <v>28587.052</v>
      </c>
      <c r="D13" s="32">
        <v>586392.93857179501</v>
      </c>
      <c r="E13" s="32">
        <v>529744.32990854699</v>
      </c>
      <c r="F13" s="32">
        <v>56648.608663247898</v>
      </c>
      <c r="G13" s="32">
        <v>529744.32990854699</v>
      </c>
      <c r="H13" s="32">
        <v>9.6605202649983998E-2</v>
      </c>
    </row>
    <row r="14" spans="1:8" ht="14.25">
      <c r="A14" s="32">
        <v>13</v>
      </c>
      <c r="B14" s="33">
        <v>25</v>
      </c>
      <c r="C14" s="32">
        <v>93339</v>
      </c>
      <c r="D14" s="32">
        <v>1483176.7341</v>
      </c>
      <c r="E14" s="32">
        <v>1415678.7966</v>
      </c>
      <c r="F14" s="32">
        <v>67497.9375</v>
      </c>
      <c r="G14" s="32">
        <v>1415678.7966</v>
      </c>
      <c r="H14" s="32">
        <v>4.5509032031140997E-2</v>
      </c>
    </row>
    <row r="15" spans="1:8" ht="14.25">
      <c r="A15" s="32">
        <v>14</v>
      </c>
      <c r="B15" s="33">
        <v>26</v>
      </c>
      <c r="C15" s="32">
        <v>74754</v>
      </c>
      <c r="D15" s="32">
        <v>363282.83271006698</v>
      </c>
      <c r="E15" s="32">
        <v>322255.56728254998</v>
      </c>
      <c r="F15" s="32">
        <v>41027.265427516802</v>
      </c>
      <c r="G15" s="32">
        <v>322255.56728254998</v>
      </c>
      <c r="H15" s="32">
        <v>0.112934776249833</v>
      </c>
    </row>
    <row r="16" spans="1:8" ht="14.25">
      <c r="A16" s="32">
        <v>15</v>
      </c>
      <c r="B16" s="33">
        <v>27</v>
      </c>
      <c r="C16" s="32">
        <v>139224.628</v>
      </c>
      <c r="D16" s="32">
        <v>1013115.22864808</v>
      </c>
      <c r="E16" s="32">
        <v>886497.80782920402</v>
      </c>
      <c r="F16" s="32">
        <v>126617.42081887901</v>
      </c>
      <c r="G16" s="32">
        <v>886497.80782920402</v>
      </c>
      <c r="H16" s="32">
        <v>0.124978301814532</v>
      </c>
    </row>
    <row r="17" spans="1:8" ht="14.25">
      <c r="A17" s="32">
        <v>16</v>
      </c>
      <c r="B17" s="33">
        <v>29</v>
      </c>
      <c r="C17" s="32">
        <v>199364</v>
      </c>
      <c r="D17" s="32">
        <v>2516988.9000401702</v>
      </c>
      <c r="E17" s="32">
        <v>2378224.08645812</v>
      </c>
      <c r="F17" s="32">
        <v>138764.81358205099</v>
      </c>
      <c r="G17" s="32">
        <v>2378224.08645812</v>
      </c>
      <c r="H17" s="32">
        <v>5.5131277527619101E-2</v>
      </c>
    </row>
    <row r="18" spans="1:8" ht="14.25">
      <c r="A18" s="32">
        <v>17</v>
      </c>
      <c r="B18" s="33">
        <v>31</v>
      </c>
      <c r="C18" s="32">
        <v>39617.351999999999</v>
      </c>
      <c r="D18" s="32">
        <v>299281.03102201002</v>
      </c>
      <c r="E18" s="32">
        <v>243202.205905843</v>
      </c>
      <c r="F18" s="32">
        <v>56078.825116167201</v>
      </c>
      <c r="G18" s="32">
        <v>243202.205905843</v>
      </c>
      <c r="H18" s="32">
        <v>0.18737848143821301</v>
      </c>
    </row>
    <row r="19" spans="1:8" ht="14.25">
      <c r="A19" s="32">
        <v>18</v>
      </c>
      <c r="B19" s="33">
        <v>32</v>
      </c>
      <c r="C19" s="32">
        <v>28808.29</v>
      </c>
      <c r="D19" s="32">
        <v>426748.83417094802</v>
      </c>
      <c r="E19" s="32">
        <v>393678.42940544803</v>
      </c>
      <c r="F19" s="32">
        <v>33070.404765499297</v>
      </c>
      <c r="G19" s="32">
        <v>393678.42940544803</v>
      </c>
      <c r="H19" s="32">
        <v>7.7493837399100804E-2</v>
      </c>
    </row>
    <row r="20" spans="1:8" ht="14.25">
      <c r="A20" s="32">
        <v>19</v>
      </c>
      <c r="B20" s="33">
        <v>33</v>
      </c>
      <c r="C20" s="32">
        <v>43278.135000000002</v>
      </c>
      <c r="D20" s="32">
        <v>570319.96441027196</v>
      </c>
      <c r="E20" s="32">
        <v>435579.187015793</v>
      </c>
      <c r="F20" s="32">
        <v>134740.77739447801</v>
      </c>
      <c r="G20" s="32">
        <v>435579.187015793</v>
      </c>
      <c r="H20" s="32">
        <v>0.23625470929078299</v>
      </c>
    </row>
    <row r="21" spans="1:8" ht="14.25">
      <c r="A21" s="32">
        <v>20</v>
      </c>
      <c r="B21" s="33">
        <v>34</v>
      </c>
      <c r="C21" s="32">
        <v>50585.678999999996</v>
      </c>
      <c r="D21" s="32">
        <v>278035.68812637503</v>
      </c>
      <c r="E21" s="32">
        <v>195528.99303367699</v>
      </c>
      <c r="F21" s="32">
        <v>82506.695092697497</v>
      </c>
      <c r="G21" s="32">
        <v>195528.99303367699</v>
      </c>
      <c r="H21" s="32">
        <v>0.29674857802857302</v>
      </c>
    </row>
    <row r="22" spans="1:8" ht="14.25">
      <c r="A22" s="32">
        <v>21</v>
      </c>
      <c r="B22" s="33">
        <v>35</v>
      </c>
      <c r="C22" s="32">
        <v>54498.578000000001</v>
      </c>
      <c r="D22" s="32">
        <v>1307362.9086477901</v>
      </c>
      <c r="E22" s="32">
        <v>1253533.0631430701</v>
      </c>
      <c r="F22" s="32">
        <v>53829.845504718003</v>
      </c>
      <c r="G22" s="32">
        <v>1253533.0631430701</v>
      </c>
      <c r="H22" s="32">
        <v>4.1174371055389999E-2</v>
      </c>
    </row>
    <row r="23" spans="1:8" ht="14.25">
      <c r="A23" s="32">
        <v>22</v>
      </c>
      <c r="B23" s="33">
        <v>36</v>
      </c>
      <c r="C23" s="32">
        <v>137100.772</v>
      </c>
      <c r="D23" s="32">
        <v>613284.09166725702</v>
      </c>
      <c r="E23" s="32">
        <v>514956.57632454101</v>
      </c>
      <c r="F23" s="32">
        <v>98327.515342715895</v>
      </c>
      <c r="G23" s="32">
        <v>514956.57632454101</v>
      </c>
      <c r="H23" s="32">
        <v>0.160329473206138</v>
      </c>
    </row>
    <row r="24" spans="1:8" ht="14.25">
      <c r="A24" s="32">
        <v>23</v>
      </c>
      <c r="B24" s="33">
        <v>37</v>
      </c>
      <c r="C24" s="32">
        <v>114356.4</v>
      </c>
      <c r="D24" s="32">
        <v>914917.09256106196</v>
      </c>
      <c r="E24" s="32">
        <v>765101.07963247201</v>
      </c>
      <c r="F24" s="32">
        <v>149816.01292859</v>
      </c>
      <c r="G24" s="32">
        <v>765101.07963247201</v>
      </c>
      <c r="H24" s="32">
        <v>0.163748184558691</v>
      </c>
    </row>
    <row r="25" spans="1:8" ht="14.25">
      <c r="A25" s="32">
        <v>24</v>
      </c>
      <c r="B25" s="33">
        <v>38</v>
      </c>
      <c r="C25" s="32">
        <v>165184.27100000001</v>
      </c>
      <c r="D25" s="32">
        <v>780507.76445752196</v>
      </c>
      <c r="E25" s="32">
        <v>744017.81180177</v>
      </c>
      <c r="F25" s="32">
        <v>36489.952655752197</v>
      </c>
      <c r="G25" s="32">
        <v>744017.81180177</v>
      </c>
      <c r="H25" s="32">
        <v>4.67515562527605E-2</v>
      </c>
    </row>
    <row r="26" spans="1:8" ht="14.25">
      <c r="A26" s="32">
        <v>25</v>
      </c>
      <c r="B26" s="33">
        <v>39</v>
      </c>
      <c r="C26" s="32">
        <v>118107.753</v>
      </c>
      <c r="D26" s="32">
        <v>149103.28642606499</v>
      </c>
      <c r="E26" s="32">
        <v>111436.34143698501</v>
      </c>
      <c r="F26" s="32">
        <v>37666.944989080097</v>
      </c>
      <c r="G26" s="32">
        <v>111436.34143698501</v>
      </c>
      <c r="H26" s="32">
        <v>0.25262317076933</v>
      </c>
    </row>
    <row r="27" spans="1:8" ht="14.25">
      <c r="A27" s="32">
        <v>26</v>
      </c>
      <c r="B27" s="33">
        <v>40</v>
      </c>
      <c r="C27" s="32">
        <v>4</v>
      </c>
      <c r="D27" s="32">
        <v>13.7509</v>
      </c>
      <c r="E27" s="32">
        <v>11.504300000000001</v>
      </c>
      <c r="F27" s="32">
        <v>2.2465999999999999</v>
      </c>
      <c r="G27" s="32">
        <v>11.504300000000001</v>
      </c>
      <c r="H27" s="32">
        <v>0.16337839705037499</v>
      </c>
    </row>
    <row r="28" spans="1:8" ht="14.25">
      <c r="A28" s="32">
        <v>27</v>
      </c>
      <c r="B28" s="33">
        <v>42</v>
      </c>
      <c r="C28" s="32">
        <v>22315.185000000001</v>
      </c>
      <c r="D28" s="32">
        <v>321040.36680000002</v>
      </c>
      <c r="E28" s="32">
        <v>284894.98080000002</v>
      </c>
      <c r="F28" s="32">
        <v>36145.385999999999</v>
      </c>
      <c r="G28" s="32">
        <v>284894.98080000002</v>
      </c>
      <c r="H28" s="32">
        <v>0.11258829025235199</v>
      </c>
    </row>
    <row r="29" spans="1:8" ht="14.25">
      <c r="A29" s="32">
        <v>28</v>
      </c>
      <c r="B29" s="33">
        <v>75</v>
      </c>
      <c r="C29" s="32">
        <v>455</v>
      </c>
      <c r="D29" s="32">
        <v>242938.461538462</v>
      </c>
      <c r="E29" s="32">
        <v>231948.87008547</v>
      </c>
      <c r="F29" s="32">
        <v>10989.591452991501</v>
      </c>
      <c r="G29" s="32">
        <v>231948.87008547</v>
      </c>
      <c r="H29" s="32">
        <v>4.5236111990655699E-2</v>
      </c>
    </row>
    <row r="30" spans="1:8" ht="14.25">
      <c r="A30" s="32">
        <v>29</v>
      </c>
      <c r="B30" s="33">
        <v>76</v>
      </c>
      <c r="C30" s="32">
        <v>3578</v>
      </c>
      <c r="D30" s="32">
        <v>636092.14323418797</v>
      </c>
      <c r="E30" s="32">
        <v>599034.74991196604</v>
      </c>
      <c r="F30" s="32">
        <v>37057.393322222197</v>
      </c>
      <c r="G30" s="32">
        <v>599034.74991196604</v>
      </c>
      <c r="H30" s="32">
        <v>5.8257901337698002E-2</v>
      </c>
    </row>
    <row r="31" spans="1:8" ht="14.25">
      <c r="A31" s="32">
        <v>30</v>
      </c>
      <c r="B31" s="33">
        <v>99</v>
      </c>
      <c r="C31" s="32">
        <v>60</v>
      </c>
      <c r="D31" s="32">
        <v>44891.221617124298</v>
      </c>
      <c r="E31" s="32">
        <v>40212.436918538697</v>
      </c>
      <c r="F31" s="32">
        <v>4678.7846985855804</v>
      </c>
      <c r="G31" s="32">
        <v>40212.436918538697</v>
      </c>
      <c r="H31" s="32">
        <v>0.10422493596834501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2013-12-28T03:59:03Z</dcterms:modified>
</cp:coreProperties>
</file>