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<sst xmlns="http://schemas.openxmlformats.org/spreadsheetml/2006/main" count="114" uniqueCount="71">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</sst>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312" Type="http://schemas.openxmlformats.org/officeDocument/2006/relationships/image" Target="cid:3176d9a7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21898738.575399999</v>
      </c>
      <c r="F3" s="25">
        <f>RA!I7</f>
        <v>1972229.4251000001</v>
      </c>
      <c r="G3" s="16">
        <f>E3-F3</f>
        <v>19926509.1503</v>
      </c>
      <c r="H3" s="27">
        <f>RA!J7</f>
        <v>9.0061325601443905</v>
      </c>
      <c r="I3" s="20">
        <f>SUM(I4:I39)</f>
        <v>21898743.192469306</v>
      </c>
      <c r="J3" s="21">
        <f>SUM(J4:J39)</f>
        <v>19926509.269356258</v>
      </c>
      <c r="K3" s="22">
        <f>E3-I3</f>
        <v>-4.6170693077147007</v>
      </c>
      <c r="L3" s="22">
        <f>G3-J3</f>
        <v>-0.11905625835061073</v>
      </c>
    </row>
    <row r="4" spans="1:12">
      <c r="A4" s="38">
        <f>RA!A8</f>
        <v>41636</v>
      </c>
      <c r="B4" s="12">
        <v>12</v>
      </c>
      <c r="C4" s="35" t="s">
        <v>6</v>
      </c>
      <c r="D4" s="35"/>
      <c r="E4" s="15">
        <f>VLOOKUP(C4,RA!B8:D39,3,0)</f>
        <v>878957.65359999996</v>
      </c>
      <c r="F4" s="25">
        <f>VLOOKUP(C4,RA!B8:I43,8,0)</f>
        <v>103272.69409999999</v>
      </c>
      <c r="G4" s="16">
        <f t="shared" ref="G4:G39" si="0">E4-F4</f>
        <v>775684.9595</v>
      </c>
      <c r="H4" s="27">
        <f>RA!J8</f>
        <v>11.7494504629455</v>
      </c>
      <c r="I4" s="20">
        <f>VLOOKUP(B4,RMS!B:D,3,FALSE)</f>
        <v>878958.37831623899</v>
      </c>
      <c r="J4" s="21">
        <f>VLOOKUP(B4,RMS!B:E,4,FALSE)</f>
        <v>775684.96057692298</v>
      </c>
      <c r="K4" s="22">
        <f t="shared" ref="K4:K39" si="1">E4-I4</f>
        <v>-0.72471623902674764</v>
      </c>
      <c r="L4" s="22">
        <f t="shared" ref="L4:L39" si="2">G4-J4</f>
        <v>-1.0769229847937822E-3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129024.2145</v>
      </c>
      <c r="F5" s="25">
        <f>VLOOKUP(C5,RA!B9:I44,8,0)</f>
        <v>28816.407899999998</v>
      </c>
      <c r="G5" s="16">
        <f t="shared" si="0"/>
        <v>100207.80660000001</v>
      </c>
      <c r="H5" s="27">
        <f>RA!J9</f>
        <v>22.3341083777728</v>
      </c>
      <c r="I5" s="20">
        <f>VLOOKUP(B5,RMS!B:D,3,FALSE)</f>
        <v>129024.26370662601</v>
      </c>
      <c r="J5" s="21">
        <f>VLOOKUP(B5,RMS!B:E,4,FALSE)</f>
        <v>100207.797843522</v>
      </c>
      <c r="K5" s="22">
        <f t="shared" si="1"/>
        <v>-4.9206626004888676E-2</v>
      </c>
      <c r="L5" s="22">
        <f t="shared" si="2"/>
        <v>8.7564780114917085E-3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179429.0153</v>
      </c>
      <c r="F6" s="25">
        <f>VLOOKUP(C6,RA!B10:I45,8,0)</f>
        <v>42563.5573</v>
      </c>
      <c r="G6" s="16">
        <f t="shared" si="0"/>
        <v>136865.45799999998</v>
      </c>
      <c r="H6" s="27">
        <f>RA!J10</f>
        <v>23.721669111785001</v>
      </c>
      <c r="I6" s="20">
        <f>VLOOKUP(B6,RMS!B:D,3,FALSE)</f>
        <v>179431.35039145299</v>
      </c>
      <c r="J6" s="21">
        <f>VLOOKUP(B6,RMS!B:E,4,FALSE)</f>
        <v>136865.458735897</v>
      </c>
      <c r="K6" s="22">
        <f t="shared" si="1"/>
        <v>-2.335091452987399</v>
      </c>
      <c r="L6" s="22">
        <f t="shared" si="2"/>
        <v>-7.3589701787568629E-4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117302.2791</v>
      </c>
      <c r="F7" s="25">
        <f>VLOOKUP(C7,RA!B11:I46,8,0)</f>
        <v>21259.272400000002</v>
      </c>
      <c r="G7" s="16">
        <f t="shared" si="0"/>
        <v>96043.006699999998</v>
      </c>
      <c r="H7" s="27">
        <f>RA!J11</f>
        <v>18.1234947548432</v>
      </c>
      <c r="I7" s="20">
        <f>VLOOKUP(B7,RMS!B:D,3,FALSE)</f>
        <v>117302.305583761</v>
      </c>
      <c r="J7" s="21">
        <f>VLOOKUP(B7,RMS!B:E,4,FALSE)</f>
        <v>96043.007171794903</v>
      </c>
      <c r="K7" s="22">
        <f t="shared" si="1"/>
        <v>-2.6483761001145467E-2</v>
      </c>
      <c r="L7" s="22">
        <f t="shared" si="2"/>
        <v>-4.7179490502458066E-4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396789.20600000001</v>
      </c>
      <c r="F8" s="25">
        <f>VLOOKUP(C8,RA!B12:I47,8,0)</f>
        <v>614.97</v>
      </c>
      <c r="G8" s="16">
        <f t="shared" si="0"/>
        <v>396174.23600000003</v>
      </c>
      <c r="H8" s="27">
        <f>RA!J12</f>
        <v>0.15498657491202</v>
      </c>
      <c r="I8" s="20">
        <f>VLOOKUP(B8,RMS!B:D,3,FALSE)</f>
        <v>396789.17906752101</v>
      </c>
      <c r="J8" s="21">
        <f>VLOOKUP(B8,RMS!B:E,4,FALSE)</f>
        <v>396174.23718461499</v>
      </c>
      <c r="K8" s="22">
        <f t="shared" si="1"/>
        <v>2.6932478998787701E-2</v>
      </c>
      <c r="L8" s="22">
        <f t="shared" si="2"/>
        <v>-1.1846149573102593E-3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619230.47959999996</v>
      </c>
      <c r="F9" s="25">
        <f>VLOOKUP(C9,RA!B13:I48,8,0)</f>
        <v>59960.2255</v>
      </c>
      <c r="G9" s="16">
        <f t="shared" si="0"/>
        <v>559270.25410000002</v>
      </c>
      <c r="H9" s="27">
        <f>RA!J13</f>
        <v>9.6830223116168401</v>
      </c>
      <c r="I9" s="20">
        <f>VLOOKUP(B9,RMS!B:D,3,FALSE)</f>
        <v>619230.67061111098</v>
      </c>
      <c r="J9" s="21">
        <f>VLOOKUP(B9,RMS!B:E,4,FALSE)</f>
        <v>559270.25464700896</v>
      </c>
      <c r="K9" s="22">
        <f t="shared" si="1"/>
        <v>-0.19101111101917922</v>
      </c>
      <c r="L9" s="22">
        <f t="shared" si="2"/>
        <v>-5.4700893815606833E-4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292894.65870000003</v>
      </c>
      <c r="F10" s="25">
        <f>VLOOKUP(C10,RA!B14:I49,8,0)</f>
        <v>54577.964999999997</v>
      </c>
      <c r="G10" s="16">
        <f t="shared" si="0"/>
        <v>238316.69370000003</v>
      </c>
      <c r="H10" s="27">
        <f>RA!J14</f>
        <v>18.6339912247775</v>
      </c>
      <c r="I10" s="20">
        <f>VLOOKUP(B10,RMS!B:D,3,FALSE)</f>
        <v>292894.65348803398</v>
      </c>
      <c r="J10" s="21">
        <f>VLOOKUP(B10,RMS!B:E,4,FALSE)</f>
        <v>238316.69513247901</v>
      </c>
      <c r="K10" s="22">
        <f t="shared" si="1"/>
        <v>5.2119660540483892E-3</v>
      </c>
      <c r="L10" s="22">
        <f t="shared" si="2"/>
        <v>-1.4324789808597416E-3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160955.80480000001</v>
      </c>
      <c r="F11" s="25">
        <f>VLOOKUP(C11,RA!B15:I50,8,0)</f>
        <v>13155.144399999999</v>
      </c>
      <c r="G11" s="16">
        <f t="shared" si="0"/>
        <v>147800.66040000002</v>
      </c>
      <c r="H11" s="27">
        <f>RA!J15</f>
        <v>8.1731407055162002</v>
      </c>
      <c r="I11" s="20">
        <f>VLOOKUP(B11,RMS!B:D,3,FALSE)</f>
        <v>160955.87910341899</v>
      </c>
      <c r="J11" s="21">
        <f>VLOOKUP(B11,RMS!B:E,4,FALSE)</f>
        <v>147800.65827179499</v>
      </c>
      <c r="K11" s="22">
        <f t="shared" si="1"/>
        <v>-7.4303418979980052E-2</v>
      </c>
      <c r="L11" s="22">
        <f t="shared" si="2"/>
        <v>2.1282050292938948E-3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669477.32889999996</v>
      </c>
      <c r="F12" s="25">
        <f>VLOOKUP(C12,RA!B16:I51,8,0)</f>
        <v>54074.653400000003</v>
      </c>
      <c r="G12" s="16">
        <f t="shared" si="0"/>
        <v>615402.67550000001</v>
      </c>
      <c r="H12" s="27">
        <f>RA!J16</f>
        <v>8.0771448211470602</v>
      </c>
      <c r="I12" s="20">
        <f>VLOOKUP(B12,RMS!B:D,3,FALSE)</f>
        <v>669477.17500000005</v>
      </c>
      <c r="J12" s="21">
        <f>VLOOKUP(B12,RMS!B:E,4,FALSE)</f>
        <v>615402.67550000001</v>
      </c>
      <c r="K12" s="22">
        <f t="shared" si="1"/>
        <v>0.15389999991748482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539115.52359999996</v>
      </c>
      <c r="F13" s="25">
        <f>VLOOKUP(C13,RA!B17:I52,8,0)</f>
        <v>15267.4241</v>
      </c>
      <c r="G13" s="16">
        <f t="shared" si="0"/>
        <v>523848.09949999995</v>
      </c>
      <c r="H13" s="27">
        <f>RA!J17</f>
        <v>2.8319392470931302</v>
      </c>
      <c r="I13" s="20">
        <f>VLOOKUP(B13,RMS!B:D,3,FALSE)</f>
        <v>539115.58162734995</v>
      </c>
      <c r="J13" s="21">
        <f>VLOOKUP(B13,RMS!B:E,4,FALSE)</f>
        <v>523848.10007606802</v>
      </c>
      <c r="K13" s="22">
        <f t="shared" si="1"/>
        <v>-5.8027349994517863E-2</v>
      </c>
      <c r="L13" s="22">
        <f t="shared" si="2"/>
        <v>-5.7606806512922049E-4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3203500.3385000001</v>
      </c>
      <c r="F14" s="25">
        <f>VLOOKUP(C14,RA!B18:I53,8,0)</f>
        <v>145761.84039999999</v>
      </c>
      <c r="G14" s="16">
        <f t="shared" si="0"/>
        <v>3057738.4981</v>
      </c>
      <c r="H14" s="27">
        <f>RA!J18</f>
        <v>4.55008038077034</v>
      </c>
      <c r="I14" s="20">
        <f>VLOOKUP(B14,RMS!B:D,3,FALSE)</f>
        <v>3203500.5540948701</v>
      </c>
      <c r="J14" s="21">
        <f>VLOOKUP(B14,RMS!B:E,4,FALSE)</f>
        <v>3057738.4792905999</v>
      </c>
      <c r="K14" s="22">
        <f t="shared" si="1"/>
        <v>-0.21559487003833055</v>
      </c>
      <c r="L14" s="22">
        <f t="shared" si="2"/>
        <v>1.8809400033205748E-2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720408.46600000001</v>
      </c>
      <c r="F15" s="25">
        <f>VLOOKUP(C15,RA!B19:I54,8,0)</f>
        <v>73541.760899999994</v>
      </c>
      <c r="G15" s="16">
        <f t="shared" si="0"/>
        <v>646866.70510000002</v>
      </c>
      <c r="H15" s="27">
        <f>RA!J19</f>
        <v>10.208342124063799</v>
      </c>
      <c r="I15" s="20">
        <f>VLOOKUP(B15,RMS!B:D,3,FALSE)</f>
        <v>720408.53837179497</v>
      </c>
      <c r="J15" s="21">
        <f>VLOOKUP(B15,RMS!B:E,4,FALSE)</f>
        <v>646866.70610427402</v>
      </c>
      <c r="K15" s="22">
        <f t="shared" si="1"/>
        <v>-7.2371794958598912E-2</v>
      </c>
      <c r="L15" s="22">
        <f t="shared" si="2"/>
        <v>-1.0042740032076836E-3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1682610.0275999999</v>
      </c>
      <c r="F16" s="25">
        <f>VLOOKUP(C16,RA!B20:I55,8,0)</f>
        <v>65935.337400000004</v>
      </c>
      <c r="G16" s="16">
        <f t="shared" si="0"/>
        <v>1616674.6901999998</v>
      </c>
      <c r="H16" s="27">
        <f>RA!J20</f>
        <v>3.9186345212768798</v>
      </c>
      <c r="I16" s="20">
        <f>VLOOKUP(B16,RMS!B:D,3,FALSE)</f>
        <v>1682610.1987999999</v>
      </c>
      <c r="J16" s="21">
        <f>VLOOKUP(B16,RMS!B:E,4,FALSE)</f>
        <v>1616674.6902000001</v>
      </c>
      <c r="K16" s="22">
        <f t="shared" si="1"/>
        <v>-0.17119999998249114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448632.9081</v>
      </c>
      <c r="F17" s="25">
        <f>VLOOKUP(C17,RA!B21:I56,8,0)</f>
        <v>47960.976600000002</v>
      </c>
      <c r="G17" s="16">
        <f t="shared" si="0"/>
        <v>400671.93150000001</v>
      </c>
      <c r="H17" s="27">
        <f>RA!J21</f>
        <v>10.6904722623044</v>
      </c>
      <c r="I17" s="20">
        <f>VLOOKUP(B17,RMS!B:D,3,FALSE)</f>
        <v>448632.56568078097</v>
      </c>
      <c r="J17" s="21">
        <f>VLOOKUP(B17,RMS!B:E,4,FALSE)</f>
        <v>400671.93136058497</v>
      </c>
      <c r="K17" s="22">
        <f t="shared" si="1"/>
        <v>0.34241921902867034</v>
      </c>
      <c r="L17" s="22">
        <f t="shared" si="2"/>
        <v>1.3941503129899502E-4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1306534.8329</v>
      </c>
      <c r="F18" s="25">
        <f>VLOOKUP(C18,RA!B22:I57,8,0)</f>
        <v>169234.1318</v>
      </c>
      <c r="G18" s="16">
        <f t="shared" si="0"/>
        <v>1137300.7010999999</v>
      </c>
      <c r="H18" s="27">
        <f>RA!J22</f>
        <v>12.952898578629201</v>
      </c>
      <c r="I18" s="20">
        <f>VLOOKUP(B18,RMS!B:D,3,FALSE)</f>
        <v>1306535.16954602</v>
      </c>
      <c r="J18" s="21">
        <f>VLOOKUP(B18,RMS!B:E,4,FALSE)</f>
        <v>1137300.70139912</v>
      </c>
      <c r="K18" s="22">
        <f t="shared" si="1"/>
        <v>-0.33664601994678378</v>
      </c>
      <c r="L18" s="22">
        <f t="shared" si="2"/>
        <v>-2.991200890392065E-4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3053608.9578999998</v>
      </c>
      <c r="F19" s="25">
        <f>VLOOKUP(C19,RA!B23:I58,8,0)</f>
        <v>159965.57180000001</v>
      </c>
      <c r="G19" s="16">
        <f t="shared" si="0"/>
        <v>2893643.3860999998</v>
      </c>
      <c r="H19" s="27">
        <f>RA!J23</f>
        <v>5.2385742249724796</v>
      </c>
      <c r="I19" s="20">
        <f>VLOOKUP(B19,RMS!B:D,3,FALSE)</f>
        <v>3053610.0781418802</v>
      </c>
      <c r="J19" s="21">
        <f>VLOOKUP(B19,RMS!B:E,4,FALSE)</f>
        <v>2893643.4234538502</v>
      </c>
      <c r="K19" s="22">
        <f t="shared" si="1"/>
        <v>-1.1202418804168701</v>
      </c>
      <c r="L19" s="22">
        <f t="shared" si="2"/>
        <v>-3.7353850435465574E-2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343460.0074</v>
      </c>
      <c r="F20" s="25">
        <f>VLOOKUP(C20,RA!B24:I59,8,0)</f>
        <v>64231.271500000003</v>
      </c>
      <c r="G20" s="16">
        <f t="shared" si="0"/>
        <v>279228.73589999997</v>
      </c>
      <c r="H20" s="27">
        <f>RA!J24</f>
        <v>18.701237441363901</v>
      </c>
      <c r="I20" s="20">
        <f>VLOOKUP(B20,RMS!B:D,3,FALSE)</f>
        <v>343460.02294294699</v>
      </c>
      <c r="J20" s="21">
        <f>VLOOKUP(B20,RMS!B:E,4,FALSE)</f>
        <v>279228.74656712101</v>
      </c>
      <c r="K20" s="22">
        <f t="shared" si="1"/>
        <v>-1.5542946988716722E-2</v>
      </c>
      <c r="L20" s="22">
        <f t="shared" si="2"/>
        <v>-1.0667121037840843E-2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486131.82030000002</v>
      </c>
      <c r="F21" s="25">
        <f>VLOOKUP(C21,RA!B25:I60,8,0)</f>
        <v>38294.823700000001</v>
      </c>
      <c r="G21" s="16">
        <f t="shared" si="0"/>
        <v>447836.99660000001</v>
      </c>
      <c r="H21" s="27">
        <f>RA!J25</f>
        <v>7.8774567104798097</v>
      </c>
      <c r="I21" s="20">
        <f>VLOOKUP(B21,RMS!B:D,3,FALSE)</f>
        <v>486131.83168907801</v>
      </c>
      <c r="J21" s="21">
        <f>VLOOKUP(B21,RMS!B:E,4,FALSE)</f>
        <v>447837.00819674798</v>
      </c>
      <c r="K21" s="22">
        <f t="shared" si="1"/>
        <v>-1.1389077990315855E-2</v>
      </c>
      <c r="L21" s="22">
        <f t="shared" si="2"/>
        <v>-1.1596747965086251E-2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649704.00989999995</v>
      </c>
      <c r="F22" s="25">
        <f>VLOOKUP(C22,RA!B26:I61,8,0)</f>
        <v>157892.36369999999</v>
      </c>
      <c r="G22" s="16">
        <f t="shared" si="0"/>
        <v>491811.64619999996</v>
      </c>
      <c r="H22" s="27">
        <f>RA!J26</f>
        <v>24.3021993544879</v>
      </c>
      <c r="I22" s="20">
        <f>VLOOKUP(B22,RMS!B:D,3,FALSE)</f>
        <v>649703.99641691998</v>
      </c>
      <c r="J22" s="21">
        <f>VLOOKUP(B22,RMS!B:E,4,FALSE)</f>
        <v>491811.67296051199</v>
      </c>
      <c r="K22" s="22">
        <f t="shared" si="1"/>
        <v>1.3483079965226352E-2</v>
      </c>
      <c r="L22" s="22">
        <f t="shared" si="2"/>
        <v>-2.676051203161478E-2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332241.83360000001</v>
      </c>
      <c r="F23" s="25">
        <f>VLOOKUP(C23,RA!B27:I62,8,0)</f>
        <v>97832.506399999998</v>
      </c>
      <c r="G23" s="16">
        <f t="shared" si="0"/>
        <v>234409.3272</v>
      </c>
      <c r="H23" s="27">
        <f>RA!J27</f>
        <v>29.4461733912126</v>
      </c>
      <c r="I23" s="20">
        <f>VLOOKUP(B23,RMS!B:D,3,FALSE)</f>
        <v>332241.82488149899</v>
      </c>
      <c r="J23" s="21">
        <f>VLOOKUP(B23,RMS!B:E,4,FALSE)</f>
        <v>234409.33296333099</v>
      </c>
      <c r="K23" s="22">
        <f t="shared" si="1"/>
        <v>8.718501019757241E-3</v>
      </c>
      <c r="L23" s="22">
        <f t="shared" si="2"/>
        <v>-5.7633309916127473E-3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1461203.0035999999</v>
      </c>
      <c r="F24" s="25">
        <f>VLOOKUP(C24,RA!B28:I63,8,0)</f>
        <v>71218.395600000003</v>
      </c>
      <c r="G24" s="16">
        <f t="shared" si="0"/>
        <v>1389984.608</v>
      </c>
      <c r="H24" s="27">
        <f>RA!J28</f>
        <v>4.8739562829078196</v>
      </c>
      <c r="I24" s="20">
        <f>VLOOKUP(B24,RMS!B:D,3,FALSE)</f>
        <v>1461203.0039132701</v>
      </c>
      <c r="J24" s="21">
        <f>VLOOKUP(B24,RMS!B:E,4,FALSE)</f>
        <v>1389984.6106637199</v>
      </c>
      <c r="K24" s="22">
        <f t="shared" si="1"/>
        <v>-3.1327013857662678E-4</v>
      </c>
      <c r="L24" s="22">
        <f t="shared" si="2"/>
        <v>-2.6637199334800243E-3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671384.62549999997</v>
      </c>
      <c r="F25" s="25">
        <f>VLOOKUP(C25,RA!B29:I64,8,0)</f>
        <v>114468.03290000001</v>
      </c>
      <c r="G25" s="16">
        <f t="shared" si="0"/>
        <v>556916.59259999997</v>
      </c>
      <c r="H25" s="27">
        <f>RA!J29</f>
        <v>17.049546348302599</v>
      </c>
      <c r="I25" s="20">
        <f>VLOOKUP(B25,RMS!B:D,3,FALSE)</f>
        <v>671384.62229026505</v>
      </c>
      <c r="J25" s="21">
        <f>VLOOKUP(B25,RMS!B:E,4,FALSE)</f>
        <v>556916.56330742198</v>
      </c>
      <c r="K25" s="22">
        <f t="shared" si="1"/>
        <v>3.2097349176183343E-3</v>
      </c>
      <c r="L25" s="22">
        <f t="shared" si="2"/>
        <v>2.9292577994056046E-2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1053754.0829</v>
      </c>
      <c r="F26" s="25">
        <f>VLOOKUP(C26,RA!B30:I65,8,0)</f>
        <v>177269.04560000001</v>
      </c>
      <c r="G26" s="16">
        <f t="shared" si="0"/>
        <v>876485.03729999997</v>
      </c>
      <c r="H26" s="27">
        <f>RA!J30</f>
        <v>16.822620047377999</v>
      </c>
      <c r="I26" s="20">
        <f>VLOOKUP(B26,RMS!B:D,3,FALSE)</f>
        <v>1053754.0804079601</v>
      </c>
      <c r="J26" s="21">
        <f>VLOOKUP(B26,RMS!B:E,4,FALSE)</f>
        <v>876485.05024565395</v>
      </c>
      <c r="K26" s="22">
        <f t="shared" si="1"/>
        <v>2.492039930075407E-3</v>
      </c>
      <c r="L26" s="22">
        <f t="shared" si="2"/>
        <v>-1.2945653987117112E-2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853718.6666</v>
      </c>
      <c r="F27" s="25">
        <f>VLOOKUP(C27,RA!B31:I66,8,0)</f>
        <v>42820.891300000003</v>
      </c>
      <c r="G27" s="16">
        <f t="shared" si="0"/>
        <v>810897.77529999998</v>
      </c>
      <c r="H27" s="27">
        <f>RA!J31</f>
        <v>5.0158082486983098</v>
      </c>
      <c r="I27" s="20">
        <f>VLOOKUP(B27,RMS!B:D,3,FALSE)</f>
        <v>853718.61533008795</v>
      </c>
      <c r="J27" s="21">
        <f>VLOOKUP(B27,RMS!B:E,4,FALSE)</f>
        <v>810897.84880707995</v>
      </c>
      <c r="K27" s="22">
        <f t="shared" si="1"/>
        <v>5.1269912044517696E-2</v>
      </c>
      <c r="L27" s="22">
        <f t="shared" si="2"/>
        <v>-7.3507079971022904E-2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176364.4362</v>
      </c>
      <c r="F28" s="25">
        <f>VLOOKUP(C28,RA!B32:I67,8,0)</f>
        <v>43877.180099999998</v>
      </c>
      <c r="G28" s="16">
        <f t="shared" si="0"/>
        <v>132487.2561</v>
      </c>
      <c r="H28" s="27">
        <f>RA!J32</f>
        <v>24.8787006300083</v>
      </c>
      <c r="I28" s="20">
        <f>VLOOKUP(B28,RMS!B:D,3,FALSE)</f>
        <v>176364.270990349</v>
      </c>
      <c r="J28" s="21">
        <f>VLOOKUP(B28,RMS!B:E,4,FALSE)</f>
        <v>132487.23775084401</v>
      </c>
      <c r="K28" s="22">
        <f t="shared" si="1"/>
        <v>0.16520965099334717</v>
      </c>
      <c r="L28" s="22">
        <f t="shared" si="2"/>
        <v>1.8349155987380072E-2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34.615600000000001</v>
      </c>
      <c r="F29" s="25">
        <f>VLOOKUP(C29,RA!B33:I68,8,0)</f>
        <v>6.7401999999999997</v>
      </c>
      <c r="G29" s="16">
        <f t="shared" si="0"/>
        <v>27.875399999999999</v>
      </c>
      <c r="H29" s="27">
        <f>RA!J33</f>
        <v>19.471567732467399</v>
      </c>
      <c r="I29" s="20">
        <f>VLOOKUP(B29,RMS!B:D,3,FALSE)</f>
        <v>34.615600000000001</v>
      </c>
      <c r="J29" s="21">
        <f>VLOOKUP(B29,RMS!B:E,4,FALSE)</f>
        <v>27.875399999999999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340207.36859999999</v>
      </c>
      <c r="F31" s="25">
        <f>VLOOKUP(C31,RA!B35:I70,8,0)</f>
        <v>41494.992200000001</v>
      </c>
      <c r="G31" s="16">
        <f t="shared" si="0"/>
        <v>298712.37640000001</v>
      </c>
      <c r="H31" s="27">
        <f>RA!J35</f>
        <v>12.196970445042901</v>
      </c>
      <c r="I31" s="20">
        <f>VLOOKUP(B31,RMS!B:D,3,FALSE)</f>
        <v>340207.36729999998</v>
      </c>
      <c r="J31" s="21">
        <f>VLOOKUP(B31,RMS!B:E,4,FALSE)</f>
        <v>298712.3835</v>
      </c>
      <c r="K31" s="22">
        <f t="shared" si="1"/>
        <v>1.3000000035390258E-3</v>
      </c>
      <c r="L31" s="22">
        <f t="shared" si="2"/>
        <v>-7.0999999879859388E-3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286611.53710000002</v>
      </c>
      <c r="F35" s="25">
        <f>VLOOKUP(C35,RA!B8:I74,8,0)</f>
        <v>14113.163</v>
      </c>
      <c r="G35" s="16">
        <f t="shared" si="0"/>
        <v>272498.37410000002</v>
      </c>
      <c r="H35" s="27">
        <f>RA!J39</f>
        <v>4.9241433693842698</v>
      </c>
      <c r="I35" s="20">
        <f>VLOOKUP(B35,RMS!B:D,3,FALSE)</f>
        <v>286611.53846153797</v>
      </c>
      <c r="J35" s="21">
        <f>VLOOKUP(B35,RMS!B:E,4,FALSE)</f>
        <v>272498.371367521</v>
      </c>
      <c r="K35" s="22">
        <f t="shared" si="1"/>
        <v>-1.3615379575639963E-3</v>
      </c>
      <c r="L35" s="22">
        <f t="shared" si="2"/>
        <v>2.7324790135025978E-3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814900.33440000005</v>
      </c>
      <c r="F36" s="25">
        <f>VLOOKUP(C36,RA!B8:I75,8,0)</f>
        <v>49635.641900000002</v>
      </c>
      <c r="G36" s="16">
        <f t="shared" si="0"/>
        <v>765264.6925</v>
      </c>
      <c r="H36" s="27">
        <f>RA!J40</f>
        <v>6.0910076735391296</v>
      </c>
      <c r="I36" s="20">
        <f>VLOOKUP(B36,RMS!B:D,3,FALSE)</f>
        <v>814900.32225299103</v>
      </c>
      <c r="J36" s="21">
        <f>VLOOKUP(B36,RMS!B:E,4,FALSE)</f>
        <v>765264.69666068396</v>
      </c>
      <c r="K36" s="22">
        <f t="shared" si="1"/>
        <v>1.2147009023465216E-2</v>
      </c>
      <c r="L36" s="22">
        <f t="shared" si="2"/>
        <v>-4.1606839513406157E-3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30550.5386</v>
      </c>
      <c r="F39" s="25">
        <f>VLOOKUP(C39,RA!B8:I78,8,0)</f>
        <v>3112.444</v>
      </c>
      <c r="G39" s="16">
        <f t="shared" si="0"/>
        <v>27438.0946</v>
      </c>
      <c r="H39" s="27">
        <f>RA!J43</f>
        <v>10.187853120206499</v>
      </c>
      <c r="I39" s="20">
        <f>VLOOKUP(B39,RMS!B:D,3,FALSE)</f>
        <v>30550.538461538501</v>
      </c>
      <c r="J39" s="21">
        <f>VLOOKUP(B39,RMS!B:E,4,FALSE)</f>
        <v>27438.094017094001</v>
      </c>
      <c r="K39" s="22">
        <f t="shared" si="1"/>
        <v>1.3846149886376224E-4</v>
      </c>
      <c r="L39" s="22">
        <f t="shared" si="2"/>
        <v>5.8290599918109365E-4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21898738.575399999</v>
      </c>
      <c r="E7" s="62">
        <v>29492419</v>
      </c>
      <c r="F7" s="63">
        <v>74.252093649557906</v>
      </c>
      <c r="G7" s="62">
        <v>13001436.2552</v>
      </c>
      <c r="H7" s="63">
        <v>68.433226495584094</v>
      </c>
      <c r="I7" s="62">
        <v>1972229.4251000001</v>
      </c>
      <c r="J7" s="63">
        <v>9.0061325601443905</v>
      </c>
      <c r="K7" s="62">
        <v>1974183.6158</v>
      </c>
      <c r="L7" s="63">
        <v>15.184350229078801</v>
      </c>
      <c r="M7" s="63">
        <v>-9.8987281849600007E-4</v>
      </c>
      <c r="N7" s="62">
        <v>482364960.11339998</v>
      </c>
      <c r="O7" s="62">
        <v>6299084165.3388004</v>
      </c>
      <c r="P7" s="62">
        <v>1130479</v>
      </c>
      <c r="Q7" s="62">
        <v>942140</v>
      </c>
      <c r="R7" s="63">
        <v>19.990553420935299</v>
      </c>
      <c r="S7" s="62">
        <v>19.371203335400299</v>
      </c>
      <c r="T7" s="62">
        <v>18.503384962956702</v>
      </c>
      <c r="U7" s="64">
        <v>4.4799404426142004</v>
      </c>
      <c r="V7" s="52"/>
      <c r="W7" s="52"/>
    </row>
    <row r="8" spans="1:23" ht="14.25" thickBot="1">
      <c r="A8" s="47">
        <v>41636</v>
      </c>
      <c r="B8" s="50" t="s">
        <v>6</v>
      </c>
      <c r="C8" s="51"/>
      <c r="D8" s="65">
        <v>878957.65359999996</v>
      </c>
      <c r="E8" s="65">
        <v>837668</v>
      </c>
      <c r="F8" s="66">
        <v>104.929119125954</v>
      </c>
      <c r="G8" s="65">
        <v>496773.14380000002</v>
      </c>
      <c r="H8" s="66">
        <v>76.933408049503399</v>
      </c>
      <c r="I8" s="65">
        <v>103272.69409999999</v>
      </c>
      <c r="J8" s="66">
        <v>11.7494504629455</v>
      </c>
      <c r="K8" s="65">
        <v>133512.3873</v>
      </c>
      <c r="L8" s="66">
        <v>26.8759269631033</v>
      </c>
      <c r="M8" s="66">
        <v>-0.22649353974962599</v>
      </c>
      <c r="N8" s="65">
        <v>18421726.708900001</v>
      </c>
      <c r="O8" s="65">
        <v>222676379.3976</v>
      </c>
      <c r="P8" s="65">
        <v>34715</v>
      </c>
      <c r="Q8" s="65">
        <v>30023</v>
      </c>
      <c r="R8" s="66">
        <v>15.628018519135299</v>
      </c>
      <c r="S8" s="65">
        <v>25.319246827019999</v>
      </c>
      <c r="T8" s="65">
        <v>23.748795113746102</v>
      </c>
      <c r="U8" s="67">
        <v>6.2026004327978104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129024.2145</v>
      </c>
      <c r="E9" s="65">
        <v>208265</v>
      </c>
      <c r="F9" s="66">
        <v>61.951943197368699</v>
      </c>
      <c r="G9" s="65">
        <v>60362.182099999998</v>
      </c>
      <c r="H9" s="66">
        <v>113.750083266125</v>
      </c>
      <c r="I9" s="65">
        <v>28816.407899999998</v>
      </c>
      <c r="J9" s="66">
        <v>22.3341083777728</v>
      </c>
      <c r="K9" s="65">
        <v>14187.816000000001</v>
      </c>
      <c r="L9" s="66">
        <v>23.504478311429398</v>
      </c>
      <c r="M9" s="66">
        <v>1.0310672128818099</v>
      </c>
      <c r="N9" s="65">
        <v>2675094.2338999999</v>
      </c>
      <c r="O9" s="65">
        <v>40483513.5361</v>
      </c>
      <c r="P9" s="65">
        <v>8264</v>
      </c>
      <c r="Q9" s="65">
        <v>5031</v>
      </c>
      <c r="R9" s="66">
        <v>64.261578215066606</v>
      </c>
      <c r="S9" s="65">
        <v>15.612804271539201</v>
      </c>
      <c r="T9" s="65">
        <v>15.7303790697674</v>
      </c>
      <c r="U9" s="67">
        <v>-0.75306649710946205</v>
      </c>
      <c r="V9" s="52"/>
      <c r="W9" s="52"/>
    </row>
    <row r="10" spans="1:23" ht="14.25" thickBot="1">
      <c r="A10" s="48"/>
      <c r="B10" s="50" t="s">
        <v>8</v>
      </c>
      <c r="C10" s="51"/>
      <c r="D10" s="65">
        <v>179429.0153</v>
      </c>
      <c r="E10" s="65">
        <v>201355</v>
      </c>
      <c r="F10" s="66">
        <v>89.110782101263894</v>
      </c>
      <c r="G10" s="65">
        <v>76445.531499999997</v>
      </c>
      <c r="H10" s="66">
        <v>134.714850926244</v>
      </c>
      <c r="I10" s="65">
        <v>42563.5573</v>
      </c>
      <c r="J10" s="66">
        <v>23.721669111785001</v>
      </c>
      <c r="K10" s="65">
        <v>23555.489799999999</v>
      </c>
      <c r="L10" s="66">
        <v>30.8134292976954</v>
      </c>
      <c r="M10" s="66">
        <v>0.80694851439684401</v>
      </c>
      <c r="N10" s="65">
        <v>3783993.6667999998</v>
      </c>
      <c r="O10" s="65">
        <v>55130113.134000003</v>
      </c>
      <c r="P10" s="65">
        <v>106833</v>
      </c>
      <c r="Q10" s="65">
        <v>85936</v>
      </c>
      <c r="R10" s="66">
        <v>24.316933531930701</v>
      </c>
      <c r="S10" s="65">
        <v>1.6795280044555501</v>
      </c>
      <c r="T10" s="65">
        <v>1.2711993308974101</v>
      </c>
      <c r="U10" s="67">
        <v>24.312108668322399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117302.2791</v>
      </c>
      <c r="E11" s="65">
        <v>139291</v>
      </c>
      <c r="F11" s="66">
        <v>84.2138250856121</v>
      </c>
      <c r="G11" s="65">
        <v>115256.03019999999</v>
      </c>
      <c r="H11" s="66">
        <v>1.77539422141226</v>
      </c>
      <c r="I11" s="65">
        <v>21259.272400000002</v>
      </c>
      <c r="J11" s="66">
        <v>18.1234947548432</v>
      </c>
      <c r="K11" s="65">
        <v>25565.271400000001</v>
      </c>
      <c r="L11" s="66">
        <v>22.181287482865301</v>
      </c>
      <c r="M11" s="66">
        <v>-0.16843157784743901</v>
      </c>
      <c r="N11" s="65">
        <v>2624050.0098999999</v>
      </c>
      <c r="O11" s="65">
        <v>21193615.950399999</v>
      </c>
      <c r="P11" s="65">
        <v>5607</v>
      </c>
      <c r="Q11" s="65">
        <v>4449</v>
      </c>
      <c r="R11" s="66">
        <v>26.0283209710047</v>
      </c>
      <c r="S11" s="65">
        <v>20.920684697699301</v>
      </c>
      <c r="T11" s="65">
        <v>20.875218948078199</v>
      </c>
      <c r="U11" s="67">
        <v>0.21732438626200201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396789.20600000001</v>
      </c>
      <c r="E12" s="65">
        <v>470473</v>
      </c>
      <c r="F12" s="66">
        <v>84.338358630569701</v>
      </c>
      <c r="G12" s="65">
        <v>393585.18660000002</v>
      </c>
      <c r="H12" s="66">
        <v>0.814059956798174</v>
      </c>
      <c r="I12" s="65">
        <v>614.97</v>
      </c>
      <c r="J12" s="66">
        <v>0.15498657491202</v>
      </c>
      <c r="K12" s="65">
        <v>53479.838499999998</v>
      </c>
      <c r="L12" s="66">
        <v>13.5878687310332</v>
      </c>
      <c r="M12" s="66">
        <v>-0.98850090020372805</v>
      </c>
      <c r="N12" s="65">
        <v>8724498.5335000008</v>
      </c>
      <c r="O12" s="65">
        <v>80715330.188099995</v>
      </c>
      <c r="P12" s="65">
        <v>3213</v>
      </c>
      <c r="Q12" s="65">
        <v>2952</v>
      </c>
      <c r="R12" s="66">
        <v>8.8414634146341395</v>
      </c>
      <c r="S12" s="65">
        <v>123.494928727046</v>
      </c>
      <c r="T12" s="65">
        <v>127.951830792683</v>
      </c>
      <c r="U12" s="67">
        <v>-3.6089757786632402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619230.47959999996</v>
      </c>
      <c r="E13" s="65">
        <v>700172</v>
      </c>
      <c r="F13" s="66">
        <v>88.4397661717407</v>
      </c>
      <c r="G13" s="65">
        <v>395428.71620000002</v>
      </c>
      <c r="H13" s="66">
        <v>56.597246034808897</v>
      </c>
      <c r="I13" s="65">
        <v>59960.2255</v>
      </c>
      <c r="J13" s="66">
        <v>9.6830223116168401</v>
      </c>
      <c r="K13" s="65">
        <v>108229.1192</v>
      </c>
      <c r="L13" s="66">
        <v>27.370070702012399</v>
      </c>
      <c r="M13" s="66">
        <v>-0.44598804884295901</v>
      </c>
      <c r="N13" s="65">
        <v>13963732.6818</v>
      </c>
      <c r="O13" s="65">
        <v>123643096.0881</v>
      </c>
      <c r="P13" s="65">
        <v>14623</v>
      </c>
      <c r="Q13" s="65">
        <v>11349</v>
      </c>
      <c r="R13" s="66">
        <v>28.848356683408198</v>
      </c>
      <c r="S13" s="65">
        <v>42.346336565684197</v>
      </c>
      <c r="T13" s="65">
        <v>39.998866455194303</v>
      </c>
      <c r="U13" s="67">
        <v>5.54350222680704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292894.65870000003</v>
      </c>
      <c r="E14" s="65">
        <v>320880</v>
      </c>
      <c r="F14" s="66">
        <v>91.278564790575899</v>
      </c>
      <c r="G14" s="65">
        <v>223688.64369999999</v>
      </c>
      <c r="H14" s="66">
        <v>30.938546479282</v>
      </c>
      <c r="I14" s="65">
        <v>54577.964999999997</v>
      </c>
      <c r="J14" s="66">
        <v>18.6339912247775</v>
      </c>
      <c r="K14" s="65">
        <v>44161.159699999997</v>
      </c>
      <c r="L14" s="66">
        <v>19.742244831716501</v>
      </c>
      <c r="M14" s="66">
        <v>0.235881606614601</v>
      </c>
      <c r="N14" s="65">
        <v>6591456.9704999998</v>
      </c>
      <c r="O14" s="65">
        <v>63281144.615599997</v>
      </c>
      <c r="P14" s="65">
        <v>4179</v>
      </c>
      <c r="Q14" s="65">
        <v>3450</v>
      </c>
      <c r="R14" s="66">
        <v>21.130434782608699</v>
      </c>
      <c r="S14" s="65">
        <v>70.087259798995007</v>
      </c>
      <c r="T14" s="65">
        <v>65.690752202898594</v>
      </c>
      <c r="U14" s="67">
        <v>6.2729055304848096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160955.80480000001</v>
      </c>
      <c r="E15" s="65">
        <v>211700</v>
      </c>
      <c r="F15" s="66">
        <v>76.030139253660906</v>
      </c>
      <c r="G15" s="65">
        <v>135813.39799999999</v>
      </c>
      <c r="H15" s="66">
        <v>18.512464285739998</v>
      </c>
      <c r="I15" s="65">
        <v>13155.144399999999</v>
      </c>
      <c r="J15" s="66">
        <v>8.1731407055162002</v>
      </c>
      <c r="K15" s="65">
        <v>33891.726699999999</v>
      </c>
      <c r="L15" s="66">
        <v>24.954626862365998</v>
      </c>
      <c r="M15" s="66">
        <v>-0.61184791449412901</v>
      </c>
      <c r="N15" s="65">
        <v>3941824.8747999999</v>
      </c>
      <c r="O15" s="65">
        <v>39932768.337099999</v>
      </c>
      <c r="P15" s="65">
        <v>5042</v>
      </c>
      <c r="Q15" s="65">
        <v>3881</v>
      </c>
      <c r="R15" s="66">
        <v>29.914970368461699</v>
      </c>
      <c r="S15" s="65">
        <v>31.923007695359001</v>
      </c>
      <c r="T15" s="65">
        <v>32.940820922442697</v>
      </c>
      <c r="U15" s="67">
        <v>-3.18833750502667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669477.32889999996</v>
      </c>
      <c r="E16" s="65">
        <v>730149</v>
      </c>
      <c r="F16" s="66">
        <v>91.690508225033497</v>
      </c>
      <c r="G16" s="65">
        <v>323924.5062</v>
      </c>
      <c r="H16" s="66">
        <v>106.676962096423</v>
      </c>
      <c r="I16" s="65">
        <v>54074.653400000003</v>
      </c>
      <c r="J16" s="66">
        <v>8.0771448211470602</v>
      </c>
      <c r="K16" s="65">
        <v>33559.960299999999</v>
      </c>
      <c r="L16" s="66">
        <v>10.360426475198199</v>
      </c>
      <c r="M16" s="66">
        <v>0.61128478450554102</v>
      </c>
      <c r="N16" s="65">
        <v>17826342.168200001</v>
      </c>
      <c r="O16" s="65">
        <v>303771554.32179999</v>
      </c>
      <c r="P16" s="65">
        <v>45294</v>
      </c>
      <c r="Q16" s="65">
        <v>32498</v>
      </c>
      <c r="R16" s="66">
        <v>39.374730752661698</v>
      </c>
      <c r="S16" s="65">
        <v>14.780706691835601</v>
      </c>
      <c r="T16" s="65">
        <v>14.435869422733701</v>
      </c>
      <c r="U16" s="67">
        <v>2.3330228810529898</v>
      </c>
      <c r="V16" s="52"/>
      <c r="W16" s="52"/>
    </row>
    <row r="17" spans="1:21" ht="12" thickBot="1">
      <c r="A17" s="48"/>
      <c r="B17" s="50" t="s">
        <v>15</v>
      </c>
      <c r="C17" s="51"/>
      <c r="D17" s="65">
        <v>539115.52359999996</v>
      </c>
      <c r="E17" s="65">
        <v>647401</v>
      </c>
      <c r="F17" s="66">
        <v>83.273816938806107</v>
      </c>
      <c r="G17" s="65">
        <v>978873.29859999998</v>
      </c>
      <c r="H17" s="66">
        <v>-44.924892284726603</v>
      </c>
      <c r="I17" s="65">
        <v>15267.4241</v>
      </c>
      <c r="J17" s="66">
        <v>2.8319392470931302</v>
      </c>
      <c r="K17" s="65">
        <v>10533.2353</v>
      </c>
      <c r="L17" s="66">
        <v>1.07605706632971</v>
      </c>
      <c r="M17" s="66">
        <v>0.44945248683469502</v>
      </c>
      <c r="N17" s="65">
        <v>14906495.4716</v>
      </c>
      <c r="O17" s="65">
        <v>280189502.54290003</v>
      </c>
      <c r="P17" s="65">
        <v>11573</v>
      </c>
      <c r="Q17" s="65">
        <v>10397</v>
      </c>
      <c r="R17" s="66">
        <v>11.310955083197101</v>
      </c>
      <c r="S17" s="65">
        <v>46.5839042253521</v>
      </c>
      <c r="T17" s="65">
        <v>46.907486217177997</v>
      </c>
      <c r="U17" s="67">
        <v>-0.69462188111279899</v>
      </c>
    </row>
    <row r="18" spans="1:21" ht="12" thickBot="1">
      <c r="A18" s="48"/>
      <c r="B18" s="50" t="s">
        <v>16</v>
      </c>
      <c r="C18" s="51"/>
      <c r="D18" s="65">
        <v>3203500.3385000001</v>
      </c>
      <c r="E18" s="65">
        <v>2770072</v>
      </c>
      <c r="F18" s="66">
        <v>115.646825732328</v>
      </c>
      <c r="G18" s="65">
        <v>1307500.4239000001</v>
      </c>
      <c r="H18" s="66">
        <v>145.00950668487201</v>
      </c>
      <c r="I18" s="65">
        <v>145761.84039999999</v>
      </c>
      <c r="J18" s="66">
        <v>4.55008038077034</v>
      </c>
      <c r="K18" s="65">
        <v>240521.77989999999</v>
      </c>
      <c r="L18" s="66">
        <v>18.395541255931199</v>
      </c>
      <c r="M18" s="66">
        <v>-0.39397654357704198</v>
      </c>
      <c r="N18" s="65">
        <v>50669163.953500003</v>
      </c>
      <c r="O18" s="65">
        <v>714534737.77820003</v>
      </c>
      <c r="P18" s="65">
        <v>124532</v>
      </c>
      <c r="Q18" s="65">
        <v>84762</v>
      </c>
      <c r="R18" s="66">
        <v>46.919610202685199</v>
      </c>
      <c r="S18" s="65">
        <v>25.724314541643899</v>
      </c>
      <c r="T18" s="65">
        <v>20.623041674335202</v>
      </c>
      <c r="U18" s="67">
        <v>19.830549261285501</v>
      </c>
    </row>
    <row r="19" spans="1:21" ht="12" thickBot="1">
      <c r="A19" s="48"/>
      <c r="B19" s="50" t="s">
        <v>17</v>
      </c>
      <c r="C19" s="51"/>
      <c r="D19" s="65">
        <v>720408.46600000001</v>
      </c>
      <c r="E19" s="65">
        <v>1246314</v>
      </c>
      <c r="F19" s="66">
        <v>57.803127141314299</v>
      </c>
      <c r="G19" s="65">
        <v>479603.65590000001</v>
      </c>
      <c r="H19" s="66">
        <v>50.209127294519497</v>
      </c>
      <c r="I19" s="65">
        <v>73541.760899999994</v>
      </c>
      <c r="J19" s="66">
        <v>10.208342124063799</v>
      </c>
      <c r="K19" s="65">
        <v>84591.701000000001</v>
      </c>
      <c r="L19" s="66">
        <v>17.637834899581701</v>
      </c>
      <c r="M19" s="66">
        <v>-0.130626763256599</v>
      </c>
      <c r="N19" s="65">
        <v>19953176.806699999</v>
      </c>
      <c r="O19" s="65">
        <v>251123052.3926</v>
      </c>
      <c r="P19" s="65">
        <v>19217</v>
      </c>
      <c r="Q19" s="65">
        <v>15359</v>
      </c>
      <c r="R19" s="66">
        <v>25.118822840028599</v>
      </c>
      <c r="S19" s="65">
        <v>37.488081698496103</v>
      </c>
      <c r="T19" s="65">
        <v>38.1791055732795</v>
      </c>
      <c r="U19" s="67">
        <v>-1.84331617803509</v>
      </c>
    </row>
    <row r="20" spans="1:21" ht="12" thickBot="1">
      <c r="A20" s="48"/>
      <c r="B20" s="50" t="s">
        <v>18</v>
      </c>
      <c r="C20" s="51"/>
      <c r="D20" s="65">
        <v>1682610.0275999999</v>
      </c>
      <c r="E20" s="65">
        <v>1491837</v>
      </c>
      <c r="F20" s="66">
        <v>112.787793009558</v>
      </c>
      <c r="G20" s="65">
        <v>785808.46400000004</v>
      </c>
      <c r="H20" s="66">
        <v>114.124701461602</v>
      </c>
      <c r="I20" s="65">
        <v>65935.337400000004</v>
      </c>
      <c r="J20" s="66">
        <v>3.9186345212768798</v>
      </c>
      <c r="K20" s="65">
        <v>70539.358999999997</v>
      </c>
      <c r="L20" s="66">
        <v>8.9766606280789603</v>
      </c>
      <c r="M20" s="66">
        <v>-6.5268832397526996E-2</v>
      </c>
      <c r="N20" s="65">
        <v>29927245.948199999</v>
      </c>
      <c r="O20" s="65">
        <v>383797162.85159999</v>
      </c>
      <c r="P20" s="65">
        <v>50335</v>
      </c>
      <c r="Q20" s="65">
        <v>43906</v>
      </c>
      <c r="R20" s="66">
        <v>14.642645652074901</v>
      </c>
      <c r="S20" s="65">
        <v>33.428231401609203</v>
      </c>
      <c r="T20" s="65">
        <v>33.780725417938299</v>
      </c>
      <c r="U20" s="67">
        <v>-1.0544800055205099</v>
      </c>
    </row>
    <row r="21" spans="1:21" ht="12" thickBot="1">
      <c r="A21" s="48"/>
      <c r="B21" s="50" t="s">
        <v>19</v>
      </c>
      <c r="C21" s="51"/>
      <c r="D21" s="65">
        <v>448632.9081</v>
      </c>
      <c r="E21" s="65">
        <v>564639</v>
      </c>
      <c r="F21" s="66">
        <v>79.454821239765593</v>
      </c>
      <c r="G21" s="65">
        <v>277428.39480000001</v>
      </c>
      <c r="H21" s="66">
        <v>61.711243877333601</v>
      </c>
      <c r="I21" s="65">
        <v>47960.976600000002</v>
      </c>
      <c r="J21" s="66">
        <v>10.6904722623044</v>
      </c>
      <c r="K21" s="65">
        <v>48100.222000000002</v>
      </c>
      <c r="L21" s="66">
        <v>17.337887145501401</v>
      </c>
      <c r="M21" s="66">
        <v>-2.894901399831E-3</v>
      </c>
      <c r="N21" s="65">
        <v>10373463.6687</v>
      </c>
      <c r="O21" s="65">
        <v>142281204.06580001</v>
      </c>
      <c r="P21" s="65">
        <v>39765</v>
      </c>
      <c r="Q21" s="65">
        <v>32297</v>
      </c>
      <c r="R21" s="66">
        <v>23.122890670960199</v>
      </c>
      <c r="S21" s="65">
        <v>11.282105069785</v>
      </c>
      <c r="T21" s="65">
        <v>11.2481997337214</v>
      </c>
      <c r="U21" s="67">
        <v>0.30052313689571503</v>
      </c>
    </row>
    <row r="22" spans="1:21" ht="12" thickBot="1">
      <c r="A22" s="48"/>
      <c r="B22" s="50" t="s">
        <v>20</v>
      </c>
      <c r="C22" s="51"/>
      <c r="D22" s="65">
        <v>1306534.8329</v>
      </c>
      <c r="E22" s="65">
        <v>1660719</v>
      </c>
      <c r="F22" s="66">
        <v>78.672841877524107</v>
      </c>
      <c r="G22" s="65">
        <v>664232.25100000005</v>
      </c>
      <c r="H22" s="66">
        <v>96.698493777291802</v>
      </c>
      <c r="I22" s="65">
        <v>169234.1318</v>
      </c>
      <c r="J22" s="66">
        <v>12.952898578629201</v>
      </c>
      <c r="K22" s="65">
        <v>104926.2968</v>
      </c>
      <c r="L22" s="66">
        <v>15.7966278575052</v>
      </c>
      <c r="M22" s="66">
        <v>0.61288577755276297</v>
      </c>
      <c r="N22" s="65">
        <v>27651612.043699998</v>
      </c>
      <c r="O22" s="65">
        <v>403702139.91839999</v>
      </c>
      <c r="P22" s="65">
        <v>78131</v>
      </c>
      <c r="Q22" s="65">
        <v>60957</v>
      </c>
      <c r="R22" s="66">
        <v>28.173958692192901</v>
      </c>
      <c r="S22" s="65">
        <v>16.722361583750398</v>
      </c>
      <c r="T22" s="65">
        <v>16.620157361746799</v>
      </c>
      <c r="U22" s="67">
        <v>0.61118294501465198</v>
      </c>
    </row>
    <row r="23" spans="1:21" ht="12" thickBot="1">
      <c r="A23" s="48"/>
      <c r="B23" s="50" t="s">
        <v>21</v>
      </c>
      <c r="C23" s="51"/>
      <c r="D23" s="65">
        <v>3053608.9578999998</v>
      </c>
      <c r="E23" s="65">
        <v>3444416</v>
      </c>
      <c r="F23" s="66">
        <v>88.653895403458804</v>
      </c>
      <c r="G23" s="65">
        <v>1713808.8905</v>
      </c>
      <c r="H23" s="66">
        <v>78.176748576039699</v>
      </c>
      <c r="I23" s="65">
        <v>159965.57180000001</v>
      </c>
      <c r="J23" s="66">
        <v>5.2385742249724796</v>
      </c>
      <c r="K23" s="65">
        <v>251325.6979</v>
      </c>
      <c r="L23" s="66">
        <v>14.664744668623801</v>
      </c>
      <c r="M23" s="66">
        <v>-0.36351287139905297</v>
      </c>
      <c r="N23" s="65">
        <v>70300472.858400002</v>
      </c>
      <c r="O23" s="65">
        <v>916350997.86160004</v>
      </c>
      <c r="P23" s="65">
        <v>102004</v>
      </c>
      <c r="Q23" s="65">
        <v>84506</v>
      </c>
      <c r="R23" s="66">
        <v>20.706222043405202</v>
      </c>
      <c r="S23" s="65">
        <v>29.936168757107598</v>
      </c>
      <c r="T23" s="65">
        <v>29.784724830189599</v>
      </c>
      <c r="U23" s="67">
        <v>0.50588947485818603</v>
      </c>
    </row>
    <row r="24" spans="1:21" ht="12" thickBot="1">
      <c r="A24" s="48"/>
      <c r="B24" s="50" t="s">
        <v>22</v>
      </c>
      <c r="C24" s="51"/>
      <c r="D24" s="65">
        <v>343460.0074</v>
      </c>
      <c r="E24" s="65">
        <v>478801</v>
      </c>
      <c r="F24" s="66">
        <v>71.733352144210201</v>
      </c>
      <c r="G24" s="65">
        <v>286013.78710000002</v>
      </c>
      <c r="H24" s="66">
        <v>20.085122777635501</v>
      </c>
      <c r="I24" s="65">
        <v>64231.271500000003</v>
      </c>
      <c r="J24" s="66">
        <v>18.701237441363901</v>
      </c>
      <c r="K24" s="65">
        <v>46723.581700000002</v>
      </c>
      <c r="L24" s="66">
        <v>16.336129168368998</v>
      </c>
      <c r="M24" s="66">
        <v>0.374707784870011</v>
      </c>
      <c r="N24" s="65">
        <v>8071403.2879999997</v>
      </c>
      <c r="O24" s="65">
        <v>110538361.59209999</v>
      </c>
      <c r="P24" s="65">
        <v>36584</v>
      </c>
      <c r="Q24" s="65">
        <v>32318</v>
      </c>
      <c r="R24" s="66">
        <v>13.2000742620212</v>
      </c>
      <c r="S24" s="65">
        <v>9.3882573638749207</v>
      </c>
      <c r="T24" s="65">
        <v>9.2605049508014101</v>
      </c>
      <c r="U24" s="67">
        <v>1.3607681183207201</v>
      </c>
    </row>
    <row r="25" spans="1:21" ht="12" thickBot="1">
      <c r="A25" s="48"/>
      <c r="B25" s="50" t="s">
        <v>23</v>
      </c>
      <c r="C25" s="51"/>
      <c r="D25" s="65">
        <v>486131.82030000002</v>
      </c>
      <c r="E25" s="65">
        <v>545840</v>
      </c>
      <c r="F25" s="66">
        <v>89.0612304521472</v>
      </c>
      <c r="G25" s="65">
        <v>363663.8003</v>
      </c>
      <c r="H25" s="66">
        <v>33.676164605597698</v>
      </c>
      <c r="I25" s="65">
        <v>38294.823700000001</v>
      </c>
      <c r="J25" s="66">
        <v>7.8774567104798097</v>
      </c>
      <c r="K25" s="65">
        <v>37004.035100000001</v>
      </c>
      <c r="L25" s="66">
        <v>10.175341914557899</v>
      </c>
      <c r="M25" s="66">
        <v>3.4882374219778002E-2</v>
      </c>
      <c r="N25" s="65">
        <v>10920692.067199999</v>
      </c>
      <c r="O25" s="65">
        <v>98252287.229200006</v>
      </c>
      <c r="P25" s="65">
        <v>24086</v>
      </c>
      <c r="Q25" s="65">
        <v>20742</v>
      </c>
      <c r="R25" s="66">
        <v>16.1218783145309</v>
      </c>
      <c r="S25" s="65">
        <v>20.183169488499502</v>
      </c>
      <c r="T25" s="65">
        <v>20.5741409651914</v>
      </c>
      <c r="U25" s="67">
        <v>-1.9371163528831601</v>
      </c>
    </row>
    <row r="26" spans="1:21" ht="12" thickBot="1">
      <c r="A26" s="48"/>
      <c r="B26" s="50" t="s">
        <v>24</v>
      </c>
      <c r="C26" s="51"/>
      <c r="D26" s="65">
        <v>649704.00989999995</v>
      </c>
      <c r="E26" s="65">
        <v>739692</v>
      </c>
      <c r="F26" s="66">
        <v>87.8343972761636</v>
      </c>
      <c r="G26" s="65">
        <v>542285.17720000003</v>
      </c>
      <c r="H26" s="66">
        <v>19.808550411545401</v>
      </c>
      <c r="I26" s="65">
        <v>157892.36369999999</v>
      </c>
      <c r="J26" s="66">
        <v>24.3021993544879</v>
      </c>
      <c r="K26" s="65">
        <v>118270.79090000001</v>
      </c>
      <c r="L26" s="66">
        <v>21.809703800253502</v>
      </c>
      <c r="M26" s="66">
        <v>0.33500725325748998</v>
      </c>
      <c r="N26" s="65">
        <v>15712537.3781</v>
      </c>
      <c r="O26" s="65">
        <v>199312651.6356</v>
      </c>
      <c r="P26" s="65">
        <v>52921</v>
      </c>
      <c r="Q26" s="65">
        <v>47750</v>
      </c>
      <c r="R26" s="66">
        <v>10.8293193717278</v>
      </c>
      <c r="S26" s="65">
        <v>12.276865703595901</v>
      </c>
      <c r="T26" s="65">
        <v>11.943873807329799</v>
      </c>
      <c r="U26" s="67">
        <v>2.7123526827254398</v>
      </c>
    </row>
    <row r="27" spans="1:21" ht="12" thickBot="1">
      <c r="A27" s="48"/>
      <c r="B27" s="50" t="s">
        <v>25</v>
      </c>
      <c r="C27" s="51"/>
      <c r="D27" s="65">
        <v>332241.83360000001</v>
      </c>
      <c r="E27" s="65">
        <v>419534</v>
      </c>
      <c r="F27" s="66">
        <v>79.193065067432002</v>
      </c>
      <c r="G27" s="65">
        <v>265903.48849999998</v>
      </c>
      <c r="H27" s="66">
        <v>24.948279345345998</v>
      </c>
      <c r="I27" s="65">
        <v>97832.506399999998</v>
      </c>
      <c r="J27" s="66">
        <v>29.4461733912126</v>
      </c>
      <c r="K27" s="65">
        <v>75213.419899999994</v>
      </c>
      <c r="L27" s="66">
        <v>28.285984634609299</v>
      </c>
      <c r="M27" s="66">
        <v>0.30073205725884</v>
      </c>
      <c r="N27" s="65">
        <v>7646879.7499000002</v>
      </c>
      <c r="O27" s="65">
        <v>93935156.359400004</v>
      </c>
      <c r="P27" s="65">
        <v>45989</v>
      </c>
      <c r="Q27" s="65">
        <v>39314</v>
      </c>
      <c r="R27" s="66">
        <v>16.978684438113699</v>
      </c>
      <c r="S27" s="65">
        <v>7.2243761247254801</v>
      </c>
      <c r="T27" s="65">
        <v>7.0721802004374998</v>
      </c>
      <c r="U27" s="67">
        <v>2.1066998957471701</v>
      </c>
    </row>
    <row r="28" spans="1:21" ht="12" thickBot="1">
      <c r="A28" s="48"/>
      <c r="B28" s="50" t="s">
        <v>26</v>
      </c>
      <c r="C28" s="51"/>
      <c r="D28" s="65">
        <v>1461203.0035999999</v>
      </c>
      <c r="E28" s="65">
        <v>2557817</v>
      </c>
      <c r="F28" s="66">
        <v>57.126956447627002</v>
      </c>
      <c r="G28" s="65">
        <v>1201108.7590999999</v>
      </c>
      <c r="H28" s="66">
        <v>21.654512343652399</v>
      </c>
      <c r="I28" s="65">
        <v>71218.395600000003</v>
      </c>
      <c r="J28" s="66">
        <v>4.8739562829078196</v>
      </c>
      <c r="K28" s="65">
        <v>43069.060899999997</v>
      </c>
      <c r="L28" s="66">
        <v>3.5857752741951501</v>
      </c>
      <c r="M28" s="66">
        <v>0.65358598752265795</v>
      </c>
      <c r="N28" s="65">
        <v>35192807.549699999</v>
      </c>
      <c r="O28" s="65">
        <v>338704330.64649999</v>
      </c>
      <c r="P28" s="65">
        <v>53556</v>
      </c>
      <c r="Q28" s="65">
        <v>48841</v>
      </c>
      <c r="R28" s="66">
        <v>9.6537744927417606</v>
      </c>
      <c r="S28" s="65">
        <v>27.283647090895499</v>
      </c>
      <c r="T28" s="65">
        <v>26.767734247865501</v>
      </c>
      <c r="U28" s="67">
        <v>1.89092331135653</v>
      </c>
    </row>
    <row r="29" spans="1:21" ht="12" thickBot="1">
      <c r="A29" s="48"/>
      <c r="B29" s="50" t="s">
        <v>27</v>
      </c>
      <c r="C29" s="51"/>
      <c r="D29" s="65">
        <v>671384.62549999997</v>
      </c>
      <c r="E29" s="65">
        <v>937864</v>
      </c>
      <c r="F29" s="66">
        <v>71.586565376216598</v>
      </c>
      <c r="G29" s="65">
        <v>634235.13520000002</v>
      </c>
      <c r="H29" s="66">
        <v>5.8573687010078999</v>
      </c>
      <c r="I29" s="65">
        <v>114468.03290000001</v>
      </c>
      <c r="J29" s="66">
        <v>17.049546348302599</v>
      </c>
      <c r="K29" s="65">
        <v>117244.6194</v>
      </c>
      <c r="L29" s="66">
        <v>18.485986173413099</v>
      </c>
      <c r="M29" s="66">
        <v>-2.3681995081814001E-2</v>
      </c>
      <c r="N29" s="65">
        <v>15877540.0209</v>
      </c>
      <c r="O29" s="65">
        <v>225712431.69220001</v>
      </c>
      <c r="P29" s="65">
        <v>100054</v>
      </c>
      <c r="Q29" s="65">
        <v>93961</v>
      </c>
      <c r="R29" s="66">
        <v>6.4846053149711</v>
      </c>
      <c r="S29" s="65">
        <v>6.7102227347232501</v>
      </c>
      <c r="T29" s="65">
        <v>6.5270068900927001</v>
      </c>
      <c r="U29" s="67">
        <v>2.7303988537141701</v>
      </c>
    </row>
    <row r="30" spans="1:21" ht="12" thickBot="1">
      <c r="A30" s="48"/>
      <c r="B30" s="50" t="s">
        <v>28</v>
      </c>
      <c r="C30" s="51"/>
      <c r="D30" s="65">
        <v>1053754.0829</v>
      </c>
      <c r="E30" s="65">
        <v>2024285</v>
      </c>
      <c r="F30" s="66">
        <v>52.055618793796299</v>
      </c>
      <c r="G30" s="65">
        <v>719140.21669999999</v>
      </c>
      <c r="H30" s="66">
        <v>46.529711234268099</v>
      </c>
      <c r="I30" s="65">
        <v>177269.04560000001</v>
      </c>
      <c r="J30" s="66">
        <v>16.822620047377999</v>
      </c>
      <c r="K30" s="65">
        <v>149195.70619999999</v>
      </c>
      <c r="L30" s="66">
        <v>20.746400039290101</v>
      </c>
      <c r="M30" s="66">
        <v>0.18816452641316</v>
      </c>
      <c r="N30" s="65">
        <v>24072399.993299998</v>
      </c>
      <c r="O30" s="65">
        <v>400731485.3761</v>
      </c>
      <c r="P30" s="65">
        <v>76494</v>
      </c>
      <c r="Q30" s="65">
        <v>67291</v>
      </c>
      <c r="R30" s="66">
        <v>13.6764203236688</v>
      </c>
      <c r="S30" s="65">
        <v>13.7756436178001</v>
      </c>
      <c r="T30" s="65">
        <v>13.5964261639744</v>
      </c>
      <c r="U30" s="67">
        <v>1.30097336137627</v>
      </c>
    </row>
    <row r="31" spans="1:21" ht="12" thickBot="1">
      <c r="A31" s="48"/>
      <c r="B31" s="50" t="s">
        <v>29</v>
      </c>
      <c r="C31" s="51"/>
      <c r="D31" s="65">
        <v>853718.6666</v>
      </c>
      <c r="E31" s="65">
        <v>1451501</v>
      </c>
      <c r="F31" s="66">
        <v>58.816264446252497</v>
      </c>
      <c r="G31" s="65">
        <v>719363.07819999999</v>
      </c>
      <c r="H31" s="66">
        <v>18.6770203352925</v>
      </c>
      <c r="I31" s="65">
        <v>42820.891300000003</v>
      </c>
      <c r="J31" s="66">
        <v>5.0158082486983098</v>
      </c>
      <c r="K31" s="65">
        <v>29917.972099999999</v>
      </c>
      <c r="L31" s="66">
        <v>4.1589529691822902</v>
      </c>
      <c r="M31" s="66">
        <v>0.43127653026991097</v>
      </c>
      <c r="N31" s="65">
        <v>25830558.176600002</v>
      </c>
      <c r="O31" s="65">
        <v>348425379.46450001</v>
      </c>
      <c r="P31" s="65">
        <v>30412</v>
      </c>
      <c r="Q31" s="65">
        <v>28231</v>
      </c>
      <c r="R31" s="66">
        <v>7.7255499273847903</v>
      </c>
      <c r="S31" s="65">
        <v>28.071769913192199</v>
      </c>
      <c r="T31" s="65">
        <v>27.647189532783099</v>
      </c>
      <c r="U31" s="67">
        <v>1.51248169147155</v>
      </c>
    </row>
    <row r="32" spans="1:21" ht="12" thickBot="1">
      <c r="A32" s="48"/>
      <c r="B32" s="50" t="s">
        <v>30</v>
      </c>
      <c r="C32" s="51"/>
      <c r="D32" s="65">
        <v>176364.4362</v>
      </c>
      <c r="E32" s="65">
        <v>197588</v>
      </c>
      <c r="F32" s="66">
        <v>89.258677753709804</v>
      </c>
      <c r="G32" s="65">
        <v>126278.90640000001</v>
      </c>
      <c r="H32" s="66">
        <v>39.662625554698401</v>
      </c>
      <c r="I32" s="65">
        <v>43877.180099999998</v>
      </c>
      <c r="J32" s="66">
        <v>24.8787006300083</v>
      </c>
      <c r="K32" s="65">
        <v>38598.217600000004</v>
      </c>
      <c r="L32" s="66">
        <v>30.565847218961999</v>
      </c>
      <c r="M32" s="66">
        <v>0.136767001904254</v>
      </c>
      <c r="N32" s="65">
        <v>4016291.0808999999</v>
      </c>
      <c r="O32" s="65">
        <v>51459199.748599999</v>
      </c>
      <c r="P32" s="65">
        <v>35593</v>
      </c>
      <c r="Q32" s="65">
        <v>32088</v>
      </c>
      <c r="R32" s="66">
        <v>10.9230865120918</v>
      </c>
      <c r="S32" s="65">
        <v>4.9550315005759602</v>
      </c>
      <c r="T32" s="65">
        <v>4.6467040451259001</v>
      </c>
      <c r="U32" s="67">
        <v>6.2225125191275401</v>
      </c>
    </row>
    <row r="33" spans="1:21" ht="12" thickBot="1">
      <c r="A33" s="48"/>
      <c r="B33" s="50" t="s">
        <v>31</v>
      </c>
      <c r="C33" s="51"/>
      <c r="D33" s="65">
        <v>34.615600000000001</v>
      </c>
      <c r="E33" s="68"/>
      <c r="F33" s="68"/>
      <c r="G33" s="65">
        <v>192.21969999999999</v>
      </c>
      <c r="H33" s="66">
        <v>-81.991648098503902</v>
      </c>
      <c r="I33" s="65">
        <v>6.7401999999999997</v>
      </c>
      <c r="J33" s="66">
        <v>19.471567732467399</v>
      </c>
      <c r="K33" s="65">
        <v>28.1218</v>
      </c>
      <c r="L33" s="66">
        <v>14.6300301165801</v>
      </c>
      <c r="M33" s="66">
        <v>-0.76032117432027801</v>
      </c>
      <c r="N33" s="65">
        <v>279.14400000000001</v>
      </c>
      <c r="O33" s="65">
        <v>30465.209699999999</v>
      </c>
      <c r="P33" s="65">
        <v>6</v>
      </c>
      <c r="Q33" s="65">
        <v>6</v>
      </c>
      <c r="R33" s="66">
        <v>0</v>
      </c>
      <c r="S33" s="65">
        <v>5.7692666666666703</v>
      </c>
      <c r="T33" s="65">
        <v>2.2918166666666702</v>
      </c>
      <c r="U33" s="67">
        <v>60.275424952911401</v>
      </c>
    </row>
    <row r="34" spans="1:21" ht="12" thickBot="1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48"/>
      <c r="B35" s="50" t="s">
        <v>32</v>
      </c>
      <c r="C35" s="51"/>
      <c r="D35" s="65">
        <v>340207.36859999999</v>
      </c>
      <c r="E35" s="65">
        <v>312785</v>
      </c>
      <c r="F35" s="66">
        <v>108.767162299982</v>
      </c>
      <c r="G35" s="65">
        <v>167340.90779999999</v>
      </c>
      <c r="H35" s="66">
        <v>103.30197384049301</v>
      </c>
      <c r="I35" s="65">
        <v>41494.992200000001</v>
      </c>
      <c r="J35" s="66">
        <v>12.196970445042901</v>
      </c>
      <c r="K35" s="65">
        <v>32251.478800000001</v>
      </c>
      <c r="L35" s="66">
        <v>19.272919708638</v>
      </c>
      <c r="M35" s="66">
        <v>0.28660742837007502</v>
      </c>
      <c r="N35" s="65">
        <v>8282558.7094000001</v>
      </c>
      <c r="O35" s="65">
        <v>61138069.222599998</v>
      </c>
      <c r="P35" s="65">
        <v>17011</v>
      </c>
      <c r="Q35" s="65">
        <v>16040</v>
      </c>
      <c r="R35" s="66">
        <v>6.0536159600997497</v>
      </c>
      <c r="S35" s="65">
        <v>19.999257456939599</v>
      </c>
      <c r="T35" s="65">
        <v>20.0149855049875</v>
      </c>
      <c r="U35" s="67">
        <v>-7.8643160036158996E-2</v>
      </c>
    </row>
    <row r="36" spans="1:21" ht="12" thickBot="1">
      <c r="A36" s="48"/>
      <c r="B36" s="50" t="s">
        <v>37</v>
      </c>
      <c r="C36" s="51"/>
      <c r="D36" s="68"/>
      <c r="E36" s="65">
        <v>1241926</v>
      </c>
      <c r="F36" s="68"/>
      <c r="G36" s="65">
        <v>57424.38</v>
      </c>
      <c r="H36" s="68"/>
      <c r="I36" s="68"/>
      <c r="J36" s="68"/>
      <c r="K36" s="65">
        <v>2365.3332999999998</v>
      </c>
      <c r="L36" s="66">
        <v>4.1190402055712196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8"/>
      <c r="B37" s="50" t="s">
        <v>38</v>
      </c>
      <c r="C37" s="51"/>
      <c r="D37" s="68"/>
      <c r="E37" s="65">
        <v>400237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48"/>
      <c r="B38" s="50" t="s">
        <v>39</v>
      </c>
      <c r="C38" s="51"/>
      <c r="D38" s="68"/>
      <c r="E38" s="65">
        <v>471137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286611.53710000002</v>
      </c>
      <c r="E39" s="65">
        <v>683942</v>
      </c>
      <c r="F39" s="66">
        <v>41.905824923750899</v>
      </c>
      <c r="G39" s="65">
        <v>224909.16699999999</v>
      </c>
      <c r="H39" s="66">
        <v>27.434350908427</v>
      </c>
      <c r="I39" s="65">
        <v>14113.163</v>
      </c>
      <c r="J39" s="66">
        <v>4.9241433693842698</v>
      </c>
      <c r="K39" s="65">
        <v>11139.126</v>
      </c>
      <c r="L39" s="66">
        <v>4.9527220915810899</v>
      </c>
      <c r="M39" s="66">
        <v>0.26699015703745499</v>
      </c>
      <c r="N39" s="65">
        <v>7020041.1228999998</v>
      </c>
      <c r="O39" s="65">
        <v>128397539.3309</v>
      </c>
      <c r="P39" s="65">
        <v>561</v>
      </c>
      <c r="Q39" s="65">
        <v>458</v>
      </c>
      <c r="R39" s="66">
        <v>22.4890829694323</v>
      </c>
      <c r="S39" s="65">
        <v>510.89400552584698</v>
      </c>
      <c r="T39" s="65">
        <v>530.43332096069901</v>
      </c>
      <c r="U39" s="67">
        <v>-3.8245340958230098</v>
      </c>
    </row>
    <row r="40" spans="1:21" ht="12" thickBot="1">
      <c r="A40" s="48"/>
      <c r="B40" s="50" t="s">
        <v>34</v>
      </c>
      <c r="C40" s="51"/>
      <c r="D40" s="65">
        <v>814900.33440000005</v>
      </c>
      <c r="E40" s="65">
        <v>755106</v>
      </c>
      <c r="F40" s="66">
        <v>107.91866763077</v>
      </c>
      <c r="G40" s="65">
        <v>-777753.16</v>
      </c>
      <c r="H40" s="66">
        <v>-204.77621645407399</v>
      </c>
      <c r="I40" s="65">
        <v>49635.641900000002</v>
      </c>
      <c r="J40" s="66">
        <v>6.0910076735391296</v>
      </c>
      <c r="K40" s="65">
        <v>-11019.873299999999</v>
      </c>
      <c r="L40" s="66">
        <v>1.41688569931365</v>
      </c>
      <c r="M40" s="66">
        <v>-5.5041935191759404</v>
      </c>
      <c r="N40" s="65">
        <v>16443636.911</v>
      </c>
      <c r="O40" s="65">
        <v>182727402.17809999</v>
      </c>
      <c r="P40" s="65">
        <v>3838</v>
      </c>
      <c r="Q40" s="65">
        <v>3293</v>
      </c>
      <c r="R40" s="66">
        <v>16.550258123291801</v>
      </c>
      <c r="S40" s="65">
        <v>212.32421427827001</v>
      </c>
      <c r="T40" s="65">
        <v>193.164941724871</v>
      </c>
      <c r="U40" s="67">
        <v>9.0235928193706005</v>
      </c>
    </row>
    <row r="41" spans="1:21" ht="12" thickBot="1">
      <c r="A41" s="48"/>
      <c r="B41" s="50" t="s">
        <v>40</v>
      </c>
      <c r="C41" s="51"/>
      <c r="D41" s="68"/>
      <c r="E41" s="65">
        <v>443859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41</v>
      </c>
      <c r="C42" s="51"/>
      <c r="D42" s="68"/>
      <c r="E42" s="65">
        <v>185154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30550.5386</v>
      </c>
      <c r="E43" s="71"/>
      <c r="F43" s="71"/>
      <c r="G43" s="70">
        <v>42797.675000000003</v>
      </c>
      <c r="H43" s="72">
        <v>-28.6163591830631</v>
      </c>
      <c r="I43" s="70">
        <v>3112.444</v>
      </c>
      <c r="J43" s="72">
        <v>10.187853120206499</v>
      </c>
      <c r="K43" s="70">
        <v>3500.9645999999998</v>
      </c>
      <c r="L43" s="72">
        <v>8.1802682038218197</v>
      </c>
      <c r="M43" s="72">
        <v>-0.11097530092135199</v>
      </c>
      <c r="N43" s="70">
        <v>942984.32239999995</v>
      </c>
      <c r="O43" s="70">
        <v>16913066.773400001</v>
      </c>
      <c r="P43" s="70">
        <v>47</v>
      </c>
      <c r="Q43" s="70">
        <v>54</v>
      </c>
      <c r="R43" s="72">
        <v>-12.962962962962999</v>
      </c>
      <c r="S43" s="70">
        <v>650.01145957446795</v>
      </c>
      <c r="T43" s="70">
        <v>831.31892592592601</v>
      </c>
      <c r="U43" s="73">
        <v>-27.8929646056012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77463</v>
      </c>
      <c r="D2" s="32">
        <v>878958.37831623899</v>
      </c>
      <c r="E2" s="32">
        <v>775684.96057692298</v>
      </c>
      <c r="F2" s="32">
        <v>103273.41773931601</v>
      </c>
      <c r="G2" s="32">
        <v>775684.96057692298</v>
      </c>
      <c r="H2" s="32">
        <v>0.11749523104512601</v>
      </c>
    </row>
    <row r="3" spans="1:8" ht="14.25">
      <c r="A3" s="32">
        <v>2</v>
      </c>
      <c r="B3" s="33">
        <v>13</v>
      </c>
      <c r="C3" s="32">
        <v>17389.968000000001</v>
      </c>
      <c r="D3" s="32">
        <v>129024.26370662601</v>
      </c>
      <c r="E3" s="32">
        <v>100207.797843522</v>
      </c>
      <c r="F3" s="32">
        <v>28816.4658631042</v>
      </c>
      <c r="G3" s="32">
        <v>100207.797843522</v>
      </c>
      <c r="H3" s="32">
        <v>0.22334144784291701</v>
      </c>
    </row>
    <row r="4" spans="1:8" ht="14.25">
      <c r="A4" s="32">
        <v>3</v>
      </c>
      <c r="B4" s="33">
        <v>14</v>
      </c>
      <c r="C4" s="32">
        <v>133262</v>
      </c>
      <c r="D4" s="32">
        <v>179431.35039145299</v>
      </c>
      <c r="E4" s="32">
        <v>136865.458735897</v>
      </c>
      <c r="F4" s="32">
        <v>42565.891655555599</v>
      </c>
      <c r="G4" s="32">
        <v>136865.458735897</v>
      </c>
      <c r="H4" s="32">
        <v>0.23722661375892501</v>
      </c>
    </row>
    <row r="5" spans="1:8" ht="14.25">
      <c r="A5" s="32">
        <v>4</v>
      </c>
      <c r="B5" s="33">
        <v>15</v>
      </c>
      <c r="C5" s="32">
        <v>7038</v>
      </c>
      <c r="D5" s="32">
        <v>117302.305583761</v>
      </c>
      <c r="E5" s="32">
        <v>96043.007171794903</v>
      </c>
      <c r="F5" s="32">
        <v>21259.298411965799</v>
      </c>
      <c r="G5" s="32">
        <v>96043.007171794903</v>
      </c>
      <c r="H5" s="32">
        <v>0.18123512838190101</v>
      </c>
    </row>
    <row r="6" spans="1:8" ht="14.25">
      <c r="A6" s="32">
        <v>5</v>
      </c>
      <c r="B6" s="33">
        <v>16</v>
      </c>
      <c r="C6" s="32">
        <v>4295</v>
      </c>
      <c r="D6" s="32">
        <v>396789.17906752101</v>
      </c>
      <c r="E6" s="32">
        <v>396174.23718461499</v>
      </c>
      <c r="F6" s="32">
        <v>614.94188290598299</v>
      </c>
      <c r="G6" s="32">
        <v>396174.23718461499</v>
      </c>
      <c r="H6" s="32">
        <v>1.5497949927745899E-3</v>
      </c>
    </row>
    <row r="7" spans="1:8" ht="14.25">
      <c r="A7" s="32">
        <v>6</v>
      </c>
      <c r="B7" s="33">
        <v>17</v>
      </c>
      <c r="C7" s="32">
        <v>27498</v>
      </c>
      <c r="D7" s="32">
        <v>619230.67061111098</v>
      </c>
      <c r="E7" s="32">
        <v>559270.25464700896</v>
      </c>
      <c r="F7" s="32">
        <v>59960.415964102598</v>
      </c>
      <c r="G7" s="32">
        <v>559270.25464700896</v>
      </c>
      <c r="H7" s="32">
        <v>9.6830500829244104E-2</v>
      </c>
    </row>
    <row r="8" spans="1:8" ht="14.25">
      <c r="A8" s="32">
        <v>7</v>
      </c>
      <c r="B8" s="33">
        <v>18</v>
      </c>
      <c r="C8" s="32">
        <v>63574</v>
      </c>
      <c r="D8" s="32">
        <v>292894.65348803398</v>
      </c>
      <c r="E8" s="32">
        <v>238316.69513247901</v>
      </c>
      <c r="F8" s="32">
        <v>54577.958355555602</v>
      </c>
      <c r="G8" s="32">
        <v>238316.69513247901</v>
      </c>
      <c r="H8" s="32">
        <v>0.186339892878192</v>
      </c>
    </row>
    <row r="9" spans="1:8" ht="14.25">
      <c r="A9" s="32">
        <v>8</v>
      </c>
      <c r="B9" s="33">
        <v>19</v>
      </c>
      <c r="C9" s="32">
        <v>16375</v>
      </c>
      <c r="D9" s="32">
        <v>160955.87910341899</v>
      </c>
      <c r="E9" s="32">
        <v>147800.65827179499</v>
      </c>
      <c r="F9" s="32">
        <v>13155.220831623899</v>
      </c>
      <c r="G9" s="32">
        <v>147800.65827179499</v>
      </c>
      <c r="H9" s="32">
        <v>8.1731844185519403E-2</v>
      </c>
    </row>
    <row r="10" spans="1:8" ht="14.25">
      <c r="A10" s="32">
        <v>9</v>
      </c>
      <c r="B10" s="33">
        <v>21</v>
      </c>
      <c r="C10" s="32">
        <v>148402</v>
      </c>
      <c r="D10" s="32">
        <v>669477.17500000005</v>
      </c>
      <c r="E10" s="32">
        <v>615402.67550000001</v>
      </c>
      <c r="F10" s="32">
        <v>54074.499499999998</v>
      </c>
      <c r="G10" s="32">
        <v>615402.67550000001</v>
      </c>
      <c r="H10" s="32">
        <v>8.0771236898405097E-2</v>
      </c>
    </row>
    <row r="11" spans="1:8" ht="14.25">
      <c r="A11" s="32">
        <v>10</v>
      </c>
      <c r="B11" s="33">
        <v>22</v>
      </c>
      <c r="C11" s="32">
        <v>28417</v>
      </c>
      <c r="D11" s="32">
        <v>539115.58162734995</v>
      </c>
      <c r="E11" s="32">
        <v>523848.10007606802</v>
      </c>
      <c r="F11" s="32">
        <v>15267.481551282101</v>
      </c>
      <c r="G11" s="32">
        <v>523848.10007606802</v>
      </c>
      <c r="H11" s="32">
        <v>2.8319495988589901E-2</v>
      </c>
    </row>
    <row r="12" spans="1:8" ht="14.25">
      <c r="A12" s="32">
        <v>11</v>
      </c>
      <c r="B12" s="33">
        <v>23</v>
      </c>
      <c r="C12" s="32">
        <v>334085.799</v>
      </c>
      <c r="D12" s="32">
        <v>3203500.5540948701</v>
      </c>
      <c r="E12" s="32">
        <v>3057738.4792905999</v>
      </c>
      <c r="F12" s="32">
        <v>145762.07480427399</v>
      </c>
      <c r="G12" s="32">
        <v>3057738.4792905999</v>
      </c>
      <c r="H12" s="32">
        <v>4.5500873916801202E-2</v>
      </c>
    </row>
    <row r="13" spans="1:8" ht="14.25">
      <c r="A13" s="32">
        <v>12</v>
      </c>
      <c r="B13" s="33">
        <v>24</v>
      </c>
      <c r="C13" s="32">
        <v>35636.597999999998</v>
      </c>
      <c r="D13" s="32">
        <v>720408.53837179497</v>
      </c>
      <c r="E13" s="32">
        <v>646866.70610427402</v>
      </c>
      <c r="F13" s="32">
        <v>73541.8322675214</v>
      </c>
      <c r="G13" s="32">
        <v>646866.70610427402</v>
      </c>
      <c r="H13" s="32">
        <v>0.10208351005074701</v>
      </c>
    </row>
    <row r="14" spans="1:8" ht="14.25">
      <c r="A14" s="32">
        <v>13</v>
      </c>
      <c r="B14" s="33">
        <v>25</v>
      </c>
      <c r="C14" s="32">
        <v>106185</v>
      </c>
      <c r="D14" s="32">
        <v>1682610.1987999999</v>
      </c>
      <c r="E14" s="32">
        <v>1616674.6902000001</v>
      </c>
      <c r="F14" s="32">
        <v>65935.508600000001</v>
      </c>
      <c r="G14" s="32">
        <v>1616674.6902000001</v>
      </c>
      <c r="H14" s="32">
        <v>3.9186442972367397E-2</v>
      </c>
    </row>
    <row r="15" spans="1:8" ht="14.25">
      <c r="A15" s="32">
        <v>14</v>
      </c>
      <c r="B15" s="33">
        <v>26</v>
      </c>
      <c r="C15" s="32">
        <v>90621</v>
      </c>
      <c r="D15" s="32">
        <v>448632.56568078097</v>
      </c>
      <c r="E15" s="32">
        <v>400671.93136058497</v>
      </c>
      <c r="F15" s="32">
        <v>47960.634320195102</v>
      </c>
      <c r="G15" s="32">
        <v>400671.93136058497</v>
      </c>
      <c r="H15" s="32">
        <v>0.106904041278004</v>
      </c>
    </row>
    <row r="16" spans="1:8" ht="14.25">
      <c r="A16" s="32">
        <v>15</v>
      </c>
      <c r="B16" s="33">
        <v>27</v>
      </c>
      <c r="C16" s="32">
        <v>184181.18100000001</v>
      </c>
      <c r="D16" s="32">
        <v>1306535.16954602</v>
      </c>
      <c r="E16" s="32">
        <v>1137300.70139912</v>
      </c>
      <c r="F16" s="32">
        <v>169234.468146903</v>
      </c>
      <c r="G16" s="32">
        <v>1137300.70139912</v>
      </c>
      <c r="H16" s="32">
        <v>0.12952920984569199</v>
      </c>
    </row>
    <row r="17" spans="1:8" ht="14.25">
      <c r="A17" s="32">
        <v>16</v>
      </c>
      <c r="B17" s="33">
        <v>29</v>
      </c>
      <c r="C17" s="32">
        <v>248270</v>
      </c>
      <c r="D17" s="32">
        <v>3053610.0781418802</v>
      </c>
      <c r="E17" s="32">
        <v>2893643.4234538502</v>
      </c>
      <c r="F17" s="32">
        <v>159966.654688034</v>
      </c>
      <c r="G17" s="32">
        <v>2893643.4234538502</v>
      </c>
      <c r="H17" s="32">
        <v>5.2386077657096901E-2</v>
      </c>
    </row>
    <row r="18" spans="1:8" ht="14.25">
      <c r="A18" s="32">
        <v>17</v>
      </c>
      <c r="B18" s="33">
        <v>31</v>
      </c>
      <c r="C18" s="32">
        <v>46327.985999999997</v>
      </c>
      <c r="D18" s="32">
        <v>343460.02294294699</v>
      </c>
      <c r="E18" s="32">
        <v>279228.74656712101</v>
      </c>
      <c r="F18" s="32">
        <v>64231.276375825502</v>
      </c>
      <c r="G18" s="32">
        <v>279228.74656712101</v>
      </c>
      <c r="H18" s="32">
        <v>0.18701238014677199</v>
      </c>
    </row>
    <row r="19" spans="1:8" ht="14.25">
      <c r="A19" s="32">
        <v>18</v>
      </c>
      <c r="B19" s="33">
        <v>32</v>
      </c>
      <c r="C19" s="32">
        <v>31841.117999999999</v>
      </c>
      <c r="D19" s="32">
        <v>486131.83168907801</v>
      </c>
      <c r="E19" s="32">
        <v>447837.00819674798</v>
      </c>
      <c r="F19" s="32">
        <v>38294.823492330499</v>
      </c>
      <c r="G19" s="32">
        <v>447837.00819674798</v>
      </c>
      <c r="H19" s="32">
        <v>7.8774564832082797E-2</v>
      </c>
    </row>
    <row r="20" spans="1:8" ht="14.25">
      <c r="A20" s="32">
        <v>19</v>
      </c>
      <c r="B20" s="33">
        <v>33</v>
      </c>
      <c r="C20" s="32">
        <v>45124.942000000003</v>
      </c>
      <c r="D20" s="32">
        <v>649703.99641691998</v>
      </c>
      <c r="E20" s="32">
        <v>491811.67296051199</v>
      </c>
      <c r="F20" s="32">
        <v>157892.32345640799</v>
      </c>
      <c r="G20" s="32">
        <v>491811.67296051199</v>
      </c>
      <c r="H20" s="32">
        <v>0.24302193664680399</v>
      </c>
    </row>
    <row r="21" spans="1:8" ht="14.25">
      <c r="A21" s="32">
        <v>20</v>
      </c>
      <c r="B21" s="33">
        <v>34</v>
      </c>
      <c r="C21" s="32">
        <v>58238.048999999999</v>
      </c>
      <c r="D21" s="32">
        <v>332241.82488149899</v>
      </c>
      <c r="E21" s="32">
        <v>234409.33296333099</v>
      </c>
      <c r="F21" s="32">
        <v>97832.491918168205</v>
      </c>
      <c r="G21" s="32">
        <v>234409.33296333099</v>
      </c>
      <c r="H21" s="32">
        <v>0.29446169805099698</v>
      </c>
    </row>
    <row r="22" spans="1:8" ht="14.25">
      <c r="A22" s="32">
        <v>21</v>
      </c>
      <c r="B22" s="33">
        <v>35</v>
      </c>
      <c r="C22" s="32">
        <v>66024.604000000007</v>
      </c>
      <c r="D22" s="32">
        <v>1461203.0039132701</v>
      </c>
      <c r="E22" s="32">
        <v>1389984.6106637199</v>
      </c>
      <c r="F22" s="32">
        <v>71218.393249557499</v>
      </c>
      <c r="G22" s="32">
        <v>1389984.6106637199</v>
      </c>
      <c r="H22" s="32">
        <v>4.8739561210062003E-2</v>
      </c>
    </row>
    <row r="23" spans="1:8" ht="14.25">
      <c r="A23" s="32">
        <v>22</v>
      </c>
      <c r="B23" s="33">
        <v>36</v>
      </c>
      <c r="C23" s="32">
        <v>145406.21</v>
      </c>
      <c r="D23" s="32">
        <v>671384.62229026505</v>
      </c>
      <c r="E23" s="32">
        <v>556916.56330742198</v>
      </c>
      <c r="F23" s="32">
        <v>114468.058982844</v>
      </c>
      <c r="G23" s="32">
        <v>556916.56330742198</v>
      </c>
      <c r="H23" s="32">
        <v>0.17049550314745601</v>
      </c>
    </row>
    <row r="24" spans="1:8" ht="14.25">
      <c r="A24" s="32">
        <v>23</v>
      </c>
      <c r="B24" s="33">
        <v>37</v>
      </c>
      <c r="C24" s="32">
        <v>129463.075</v>
      </c>
      <c r="D24" s="32">
        <v>1053754.0804079601</v>
      </c>
      <c r="E24" s="32">
        <v>876485.05024565395</v>
      </c>
      <c r="F24" s="32">
        <v>177269.03016230999</v>
      </c>
      <c r="G24" s="32">
        <v>876485.05024565395</v>
      </c>
      <c r="H24" s="32">
        <v>0.16822618622143801</v>
      </c>
    </row>
    <row r="25" spans="1:8" ht="14.25">
      <c r="A25" s="32">
        <v>24</v>
      </c>
      <c r="B25" s="33">
        <v>38</v>
      </c>
      <c r="C25" s="32">
        <v>177752.359</v>
      </c>
      <c r="D25" s="32">
        <v>853718.61533008795</v>
      </c>
      <c r="E25" s="32">
        <v>810897.84880707995</v>
      </c>
      <c r="F25" s="32">
        <v>42820.766523008802</v>
      </c>
      <c r="G25" s="32">
        <v>810897.84880707995</v>
      </c>
      <c r="H25" s="32">
        <v>5.0157939342171103E-2</v>
      </c>
    </row>
    <row r="26" spans="1:8" ht="14.25">
      <c r="A26" s="32">
        <v>25</v>
      </c>
      <c r="B26" s="33">
        <v>39</v>
      </c>
      <c r="C26" s="32">
        <v>126814.93799999999</v>
      </c>
      <c r="D26" s="32">
        <v>176364.270990349</v>
      </c>
      <c r="E26" s="32">
        <v>132487.23775084401</v>
      </c>
      <c r="F26" s="32">
        <v>43877.033239504803</v>
      </c>
      <c r="G26" s="32">
        <v>132487.23775084401</v>
      </c>
      <c r="H26" s="32">
        <v>0.24878640664075299</v>
      </c>
    </row>
    <row r="27" spans="1:8" ht="14.25">
      <c r="A27" s="32">
        <v>26</v>
      </c>
      <c r="B27" s="33">
        <v>40</v>
      </c>
      <c r="C27" s="32">
        <v>9</v>
      </c>
      <c r="D27" s="32">
        <v>34.615600000000001</v>
      </c>
      <c r="E27" s="32">
        <v>27.875399999999999</v>
      </c>
      <c r="F27" s="32">
        <v>6.7401999999999997</v>
      </c>
      <c r="G27" s="32">
        <v>27.875399999999999</v>
      </c>
      <c r="H27" s="32">
        <v>0.19471567732467401</v>
      </c>
    </row>
    <row r="28" spans="1:8" ht="14.25">
      <c r="A28" s="32">
        <v>27</v>
      </c>
      <c r="B28" s="33">
        <v>42</v>
      </c>
      <c r="C28" s="32">
        <v>22549.784</v>
      </c>
      <c r="D28" s="32">
        <v>340207.36729999998</v>
      </c>
      <c r="E28" s="32">
        <v>298712.3835</v>
      </c>
      <c r="F28" s="32">
        <v>41494.983800000002</v>
      </c>
      <c r="G28" s="32">
        <v>298712.3835</v>
      </c>
      <c r="H28" s="32">
        <v>0.121969680225676</v>
      </c>
    </row>
    <row r="29" spans="1:8" ht="14.25">
      <c r="A29" s="32">
        <v>28</v>
      </c>
      <c r="B29" s="33">
        <v>75</v>
      </c>
      <c r="C29" s="32">
        <v>578</v>
      </c>
      <c r="D29" s="32">
        <v>286611.53846153797</v>
      </c>
      <c r="E29" s="32">
        <v>272498.371367521</v>
      </c>
      <c r="F29" s="32">
        <v>14113.167094017101</v>
      </c>
      <c r="G29" s="32">
        <v>272498.371367521</v>
      </c>
      <c r="H29" s="32">
        <v>4.9241447744124901E-2</v>
      </c>
    </row>
    <row r="30" spans="1:8" ht="14.25">
      <c r="A30" s="32">
        <v>29</v>
      </c>
      <c r="B30" s="33">
        <v>76</v>
      </c>
      <c r="C30" s="32">
        <v>3967</v>
      </c>
      <c r="D30" s="32">
        <v>814900.32225299103</v>
      </c>
      <c r="E30" s="32">
        <v>765264.69666068396</v>
      </c>
      <c r="F30" s="32">
        <v>49635.625592307697</v>
      </c>
      <c r="G30" s="32">
        <v>765264.69666068396</v>
      </c>
      <c r="H30" s="32">
        <v>6.0910057631438697E-2</v>
      </c>
    </row>
    <row r="31" spans="1:8" ht="14.25">
      <c r="A31" s="32">
        <v>30</v>
      </c>
      <c r="B31" s="33">
        <v>99</v>
      </c>
      <c r="C31" s="32">
        <v>48</v>
      </c>
      <c r="D31" s="32">
        <v>30550.538461538501</v>
      </c>
      <c r="E31" s="32">
        <v>27438.094017094001</v>
      </c>
      <c r="F31" s="32">
        <v>3112.4444444444398</v>
      </c>
      <c r="G31" s="32">
        <v>27438.094017094001</v>
      </c>
      <c r="H31" s="32">
        <v>0.10187854621164399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2013-12-29T03:00:53Z</dcterms:modified>
</cp:coreProperties>
</file>