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  <sheet name="14部门差异" sheetId="5" r:id="rId4"/>
  </sheets>
  <calcPr calcId="125725" concurrentCalc="0"/>
</workbook>
</file>

<file path=xl/calcChain.xml><?xml version="1.0" encoding="utf-8"?>
<calcChain xmlns="http://schemas.openxmlformats.org/spreadsheetml/2006/main">
  <c r="K4" i="5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3"/>
  <c r="H135"/>
  <c r="G135"/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J3"/>
  <c r="I3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5"/>
  <c r="I36"/>
  <c r="I39"/>
  <c r="I3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F30"/>
  <c r="F31"/>
  <c r="F32"/>
  <c r="F33"/>
  <c r="F34"/>
  <c r="F35"/>
  <c r="F36"/>
  <c r="F37"/>
  <c r="F38"/>
  <c r="F39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"/>
  <c r="E30"/>
  <c r="E31"/>
  <c r="E32"/>
  <c r="E33"/>
  <c r="E34"/>
  <c r="E35"/>
  <c r="E36"/>
  <c r="E37"/>
  <c r="E38"/>
  <c r="E39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"/>
</calcChain>
</file>

<file path=xl/sharedStrings.xml><?xml version="1.0" encoding="utf-8"?>
<sst xmlns="http://schemas.openxmlformats.org/spreadsheetml/2006/main" count="151" uniqueCount="106">
  <si>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</si>
  <si>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</si>
  <si>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</si>
  <si>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</si>
  <si>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</si>
  <si>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</si>
  <si>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</si>
  <si>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</si>
  <si>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</si>
  <si>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</si>
  <si>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</si>
  <si>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</si>
  <si>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</si>
  <si>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</si>
  <si>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</si>
  <si>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</si>
  <si>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</si>
  <si>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</si>
  <si>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</si>
  <si>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</si>
  <si>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</si>
  <si>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</si>
  <si>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</si>
  <si>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</si>
  <si>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</si>
  <si>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</si>
  <si>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</si>
  <si>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</si>
  <si>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</si>
  <si>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</si>
  <si>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</si>
  <si>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</si>
  <si>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</si>
  <si>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</si>
  <si>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</si>
  <si>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</si>
  <si>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</si>
  <si>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</si>
  <si>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</si>
  <si>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</si>
  <si>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</si>
  <si>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</si>
  <si>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</si>
  <si>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</si>
  <si>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</si>
  <si>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</si>
  <si>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</si>
  <si>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</si>
  <si>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</si>
  <si>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</si>
  <si>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</si>
  <si>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</si>
  <si>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</si>
  <si>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</si>
  <si>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</si>
  <si>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</si>
  <si>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</si>
  <si>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</si>
  <si>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</si>
  <si>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</si>
  <si>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</si>
  <si>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</si>
  <si>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</si>
  <si>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</si>
  <si>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</si>
  <si>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</si>
  <si>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</si>
  <si>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</si>
  <si>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</si>
  <si>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</si>
  <si>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</si>
  <si>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</si>
  <si>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</si>
  <si>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</si>
  <si>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</si>
  <si>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</si>
  <si>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</si>
  <si>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</si>
  <si>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</si>
  <si>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</si>
  <si>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</si>
  <si>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</si>
  <si>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</si>
  <si>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</si>
  <si>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</si>
  <si>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</si>
  <si>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</si>
  <si>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</si>
  <si>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</si>
  <si>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</si>
  <si>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</si>
  <si>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</si>
  <si>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</si>
  <si>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</si>
  <si>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</si>
  <si>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</si>
  <si>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</si>
  <si>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</si>
  <si>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</si>
  <si>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</si>
  <si>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</si>
  <si>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日期</t>
  </si>
  <si>
    <t>净销售额</t>
  </si>
  <si>
    <t>地点编号</t>
  </si>
  <si>
    <t>RMS</t>
    <phoneticPr fontId="23" type="noConversion"/>
  </si>
  <si>
    <t>差异</t>
    <phoneticPr fontId="23" type="noConversion"/>
  </si>
</sst>
</file>

<file path=xl/styles.xml><?xml version="1.0" encoding="utf-8"?>
<styleSheet xmlns="http://schemas.openxmlformats.org/spreadsheetml/2006/main">
  <numFmts count="4">
    <numFmt numFmtId="176" formatCode="#,##0.00&quot;%&quot;"/>
    <numFmt numFmtId="177" formatCode="0.00_ "/>
    <numFmt numFmtId="178" formatCode="0.00000_);[Red]\(0.00000\)"/>
    <numFmt numFmtId="179" formatCode="#,##0.000000000000000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8" fillId="0" borderId="0" xfId="0" applyFont="1" applyAlignment="1">
      <alignment horizontal="left" wrapText="1"/>
    </xf>
    <xf numFmtId="0" fontId="29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7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8" fillId="0" borderId="0" xfId="0" applyFont="1" applyAlignment="1">
      <alignment horizontal="left" wrapText="1"/>
    </xf>
    <xf numFmtId="178" fontId="21" fillId="33" borderId="10" xfId="0" applyNumberFormat="1" applyFont="1" applyFill="1" applyBorder="1" applyAlignment="1">
      <alignment vertical="center" wrapText="1"/>
    </xf>
    <xf numFmtId="14" fontId="21" fillId="35" borderId="12" xfId="0" applyNumberFormat="1" applyFont="1" applyFill="1" applyBorder="1" applyAlignment="1">
      <alignment vertical="center" wrapText="1"/>
    </xf>
    <xf numFmtId="178" fontId="21" fillId="35" borderId="10" xfId="0" applyNumberFormat="1" applyFont="1" applyFill="1" applyBorder="1" applyAlignment="1">
      <alignment horizontal="right" vertical="top" wrapText="1"/>
    </xf>
    <xf numFmtId="3" fontId="21" fillId="35" borderId="12" xfId="0" applyNumberFormat="1" applyFont="1" applyFill="1" applyBorder="1" applyAlignment="1">
      <alignment horizontal="right" vertical="top" wrapText="1"/>
    </xf>
    <xf numFmtId="179" fontId="20" fillId="0" borderId="0" xfId="0" applyNumberFormat="1" applyFont="1">
      <alignment vertical="center"/>
    </xf>
    <xf numFmtId="14" fontId="21" fillId="35" borderId="16" xfId="0" applyNumberFormat="1" applyFont="1" applyFill="1" applyBorder="1" applyAlignment="1">
      <alignment vertical="center" wrapText="1"/>
    </xf>
    <xf numFmtId="14" fontId="21" fillId="35" borderId="17" xfId="0" applyNumberFormat="1" applyFont="1" applyFill="1" applyBorder="1" applyAlignment="1">
      <alignment vertical="center" wrapText="1"/>
    </xf>
    <xf numFmtId="178" fontId="21" fillId="35" borderId="13" xfId="0" applyNumberFormat="1" applyFont="1" applyFill="1" applyBorder="1" applyAlignment="1">
      <alignment horizontal="right" vertical="top" wrapText="1"/>
    </xf>
    <xf numFmtId="3" fontId="21" fillId="35" borderId="20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  <xf numFmtId="0" fontId="27" fillId="0" borderId="0" xfId="0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650096f013" TargetMode="External"/><Relationship Id="rId2" Type="http://schemas.openxmlformats.org/officeDocument/2006/relationships/hyperlink" Target="cid:650096c0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" sqref="A6:XFD6"/>
    </sheetView>
  </sheetViews>
  <sheetFormatPr defaultRowHeight="11.25"/>
  <cols>
    <col min="1" max="1" width="7.75" style="1" customWidth="1"/>
    <col min="2" max="2" width="3" style="29" bestFit="1" customWidth="1"/>
    <col min="3" max="4" width="9" style="1"/>
    <col min="5" max="5" width="10.5" style="1" bestFit="1" customWidth="1"/>
    <col min="6" max="6" width="12.25" style="51" bestFit="1" customWidth="1"/>
    <col min="7" max="7" width="10.5" style="1" bestFit="1" customWidth="1"/>
    <col min="8" max="8" width="9" style="51"/>
    <col min="9" max="12" width="9.75" style="15" bestFit="1" customWidth="1"/>
    <col min="13" max="16384" width="9" style="1"/>
  </cols>
  <sheetData>
    <row r="1" spans="1:12">
      <c r="A1" s="30"/>
      <c r="B1" s="31"/>
      <c r="C1" s="32"/>
      <c r="D1" s="33"/>
      <c r="E1" s="34" t="s">
        <v>0</v>
      </c>
      <c r="F1" s="48" t="s">
        <v>3</v>
      </c>
      <c r="G1" s="35" t="s">
        <v>98</v>
      </c>
      <c r="H1" s="48" t="s">
        <v>4</v>
      </c>
      <c r="I1" s="42" t="s">
        <v>96</v>
      </c>
      <c r="J1" s="43" t="s">
        <v>97</v>
      </c>
      <c r="K1" s="44" t="s">
        <v>99</v>
      </c>
      <c r="L1" s="44" t="s">
        <v>100</v>
      </c>
    </row>
    <row r="2" spans="1:12">
      <c r="A2" s="36" t="s">
        <v>5</v>
      </c>
      <c r="B2" s="37"/>
      <c r="C2" s="56" t="s">
        <v>6</v>
      </c>
      <c r="D2" s="56"/>
      <c r="E2" s="38"/>
      <c r="F2" s="49"/>
      <c r="G2" s="39"/>
      <c r="H2" s="49"/>
      <c r="I2" s="45"/>
      <c r="J2" s="46"/>
      <c r="K2" s="47"/>
      <c r="L2" s="47"/>
    </row>
    <row r="3" spans="1:12">
      <c r="A3" s="53" t="s">
        <v>7</v>
      </c>
      <c r="B3" s="53"/>
      <c r="C3" s="53"/>
      <c r="D3" s="53"/>
      <c r="E3" s="40">
        <f>RA!D7</f>
        <v>14479140.3706</v>
      </c>
      <c r="F3" s="50">
        <f>RA!I7</f>
        <v>1400464.1106</v>
      </c>
      <c r="G3" s="41">
        <f>E3-F3</f>
        <v>13078676.26</v>
      </c>
      <c r="H3" s="52">
        <f>RA!J7</f>
        <v>9.6722876825177604</v>
      </c>
      <c r="I3" s="45">
        <f>SUM(I4:I39)</f>
        <v>14479143.537385181</v>
      </c>
      <c r="J3" s="46">
        <f>SUM(J4:J39)</f>
        <v>13078676.329722106</v>
      </c>
      <c r="K3" s="47">
        <f>E3-I3</f>
        <v>-3.1667851805686951</v>
      </c>
      <c r="L3" s="47">
        <f>G3-J3</f>
        <v>-6.972210668027401E-2</v>
      </c>
    </row>
    <row r="4" spans="1:12">
      <c r="A4" s="54">
        <f>RA!A8</f>
        <v>41445</v>
      </c>
      <c r="B4" s="37">
        <v>12</v>
      </c>
      <c r="C4" s="55" t="s">
        <v>8</v>
      </c>
      <c r="D4" s="55"/>
      <c r="E4" s="40">
        <f>RA!D8</f>
        <v>429530.57260000001</v>
      </c>
      <c r="F4" s="50">
        <f>RA!I8</f>
        <v>81955.278099999996</v>
      </c>
      <c r="G4" s="41">
        <f t="shared" ref="G4:G39" si="0">E4-F4</f>
        <v>347575.29450000002</v>
      </c>
      <c r="H4" s="52">
        <f>RA!J8</f>
        <v>19.080196690986401</v>
      </c>
      <c r="I4" s="45">
        <f>VLOOKUP(B4,RMS!B:D,3,FALSE)</f>
        <v>429530.99925812002</v>
      </c>
      <c r="J4" s="46">
        <f>VLOOKUP(B4,RMS!B:E,4,FALSE)</f>
        <v>347575.30310940201</v>
      </c>
      <c r="K4" s="47">
        <f t="shared" ref="K4:K39" si="1">E4-I4</f>
        <v>-0.42665812000632286</v>
      </c>
      <c r="L4" s="47">
        <f t="shared" ref="L4:L39" si="2">G4-J4</f>
        <v>-8.6094019934535027E-3</v>
      </c>
    </row>
    <row r="5" spans="1:12">
      <c r="A5" s="54"/>
      <c r="B5" s="37">
        <v>13</v>
      </c>
      <c r="C5" s="55" t="s">
        <v>9</v>
      </c>
      <c r="D5" s="55"/>
      <c r="E5" s="40">
        <f>RA!D9</f>
        <v>116532.40549999999</v>
      </c>
      <c r="F5" s="50">
        <f>RA!I9</f>
        <v>16572.055700000001</v>
      </c>
      <c r="G5" s="41">
        <f t="shared" si="0"/>
        <v>99960.349799999996</v>
      </c>
      <c r="H5" s="52">
        <f>RA!J9</f>
        <v>14.220984822972699</v>
      </c>
      <c r="I5" s="45">
        <f>VLOOKUP(B5,RMS!B:D,3,FALSE)</f>
        <v>116532.408151108</v>
      </c>
      <c r="J5" s="46">
        <f>VLOOKUP(B5,RMS!B:E,4,FALSE)</f>
        <v>99960.339978632503</v>
      </c>
      <c r="K5" s="47">
        <f t="shared" si="1"/>
        <v>-2.6511080068303272E-3</v>
      </c>
      <c r="L5" s="47">
        <f t="shared" si="2"/>
        <v>9.8213674937142059E-3</v>
      </c>
    </row>
    <row r="6" spans="1:12">
      <c r="A6" s="54"/>
      <c r="B6" s="37">
        <v>14</v>
      </c>
      <c r="C6" s="55" t="s">
        <v>10</v>
      </c>
      <c r="D6" s="55"/>
      <c r="E6" s="40">
        <f>RA!D10</f>
        <v>106267.4482</v>
      </c>
      <c r="F6" s="50">
        <f>RA!I10</f>
        <v>16356.667799999999</v>
      </c>
      <c r="G6" s="41">
        <f t="shared" si="0"/>
        <v>89910.780400000003</v>
      </c>
      <c r="H6" s="52">
        <f>RA!J10</f>
        <v>15.3919832244546</v>
      </c>
      <c r="I6" s="45">
        <f>VLOOKUP(B6,RMS!B:D,3,FALSE)</f>
        <v>106269.474947009</v>
      </c>
      <c r="J6" s="46">
        <f>VLOOKUP(B6,RMS!B:E,4,FALSE)</f>
        <v>89910.780542734996</v>
      </c>
      <c r="K6" s="47">
        <f t="shared" si="1"/>
        <v>-2.0267470090038842</v>
      </c>
      <c r="L6" s="47">
        <f t="shared" si="2"/>
        <v>-1.42734992550686E-4</v>
      </c>
    </row>
    <row r="7" spans="1:12">
      <c r="A7" s="54"/>
      <c r="B7" s="37">
        <v>15</v>
      </c>
      <c r="C7" s="55" t="s">
        <v>11</v>
      </c>
      <c r="D7" s="55"/>
      <c r="E7" s="40">
        <f>RA!D11</f>
        <v>65032.619599999998</v>
      </c>
      <c r="F7" s="50">
        <f>RA!I11</f>
        <v>12146.869500000001</v>
      </c>
      <c r="G7" s="41">
        <f t="shared" si="0"/>
        <v>52885.750099999997</v>
      </c>
      <c r="H7" s="52">
        <f>RA!J11</f>
        <v>18.6781181116684</v>
      </c>
      <c r="I7" s="45">
        <f>VLOOKUP(B7,RMS!B:D,3,FALSE)</f>
        <v>65032.6656230769</v>
      </c>
      <c r="J7" s="46">
        <f>VLOOKUP(B7,RMS!B:E,4,FALSE)</f>
        <v>52885.7500470085</v>
      </c>
      <c r="K7" s="47">
        <f t="shared" si="1"/>
        <v>-4.6023076902201865E-2</v>
      </c>
      <c r="L7" s="47">
        <f t="shared" si="2"/>
        <v>5.2991497796028852E-5</v>
      </c>
    </row>
    <row r="8" spans="1:12">
      <c r="A8" s="54"/>
      <c r="B8" s="37">
        <v>16</v>
      </c>
      <c r="C8" s="55" t="s">
        <v>12</v>
      </c>
      <c r="D8" s="55"/>
      <c r="E8" s="40">
        <f>RA!D12</f>
        <v>334676.70260000002</v>
      </c>
      <c r="F8" s="50">
        <f>RA!I12</f>
        <v>1252.5174</v>
      </c>
      <c r="G8" s="41">
        <f t="shared" si="0"/>
        <v>333424.18520000001</v>
      </c>
      <c r="H8" s="52">
        <f>RA!J12</f>
        <v>0.37424696438968702</v>
      </c>
      <c r="I8" s="45">
        <f>VLOOKUP(B8,RMS!B:D,3,FALSE)</f>
        <v>334676.74133333302</v>
      </c>
      <c r="J8" s="46">
        <f>VLOOKUP(B8,RMS!B:E,4,FALSE)</f>
        <v>333424.183976923</v>
      </c>
      <c r="K8" s="47">
        <f t="shared" si="1"/>
        <v>-3.873333299998194E-2</v>
      </c>
      <c r="L8" s="47">
        <f t="shared" si="2"/>
        <v>1.2230770080350339E-3</v>
      </c>
    </row>
    <row r="9" spans="1:12">
      <c r="A9" s="54"/>
      <c r="B9" s="37">
        <v>17</v>
      </c>
      <c r="C9" s="55" t="s">
        <v>13</v>
      </c>
      <c r="D9" s="55"/>
      <c r="E9" s="40">
        <f>RA!D13</f>
        <v>270254.283</v>
      </c>
      <c r="F9" s="50">
        <f>RA!I13</f>
        <v>63043.319000000003</v>
      </c>
      <c r="G9" s="41">
        <f t="shared" si="0"/>
        <v>207210.96399999998</v>
      </c>
      <c r="H9" s="52">
        <f>RA!J13</f>
        <v>23.327407913827599</v>
      </c>
      <c r="I9" s="45">
        <f>VLOOKUP(B9,RMS!B:D,3,FALSE)</f>
        <v>270254.44367265003</v>
      </c>
      <c r="J9" s="46">
        <f>VLOOKUP(B9,RMS!B:E,4,FALSE)</f>
        <v>207210.963074359</v>
      </c>
      <c r="K9" s="47">
        <f t="shared" si="1"/>
        <v>-0.1606726500322111</v>
      </c>
      <c r="L9" s="47">
        <f t="shared" si="2"/>
        <v>9.2564098304137588E-4</v>
      </c>
    </row>
    <row r="10" spans="1:12">
      <c r="A10" s="54"/>
      <c r="B10" s="37">
        <v>18</v>
      </c>
      <c r="C10" s="55" t="s">
        <v>14</v>
      </c>
      <c r="D10" s="55"/>
      <c r="E10" s="40">
        <f>RA!D14</f>
        <v>149854.4044</v>
      </c>
      <c r="F10" s="50">
        <f>RA!I14</f>
        <v>11412.918900000001</v>
      </c>
      <c r="G10" s="41">
        <f t="shared" si="0"/>
        <v>138441.48550000001</v>
      </c>
      <c r="H10" s="52">
        <f>RA!J14</f>
        <v>7.6160049787632396</v>
      </c>
      <c r="I10" s="45">
        <f>VLOOKUP(B10,RMS!B:D,3,FALSE)</f>
        <v>149854.390440171</v>
      </c>
      <c r="J10" s="46">
        <f>VLOOKUP(B10,RMS!B:E,4,FALSE)</f>
        <v>138441.48507264999</v>
      </c>
      <c r="K10" s="47">
        <f t="shared" si="1"/>
        <v>1.3959828997030854E-2</v>
      </c>
      <c r="L10" s="47">
        <f t="shared" si="2"/>
        <v>4.27350023528561E-4</v>
      </c>
    </row>
    <row r="11" spans="1:12">
      <c r="A11" s="54"/>
      <c r="B11" s="37">
        <v>19</v>
      </c>
      <c r="C11" s="55" t="s">
        <v>15</v>
      </c>
      <c r="D11" s="55"/>
      <c r="E11" s="40">
        <f>RA!D15</f>
        <v>85949.027300000002</v>
      </c>
      <c r="F11" s="50">
        <f>RA!I15</f>
        <v>12808.9854</v>
      </c>
      <c r="G11" s="41">
        <f t="shared" si="0"/>
        <v>73140.041899999997</v>
      </c>
      <c r="H11" s="52">
        <f>RA!J15</f>
        <v>14.903002165796501</v>
      </c>
      <c r="I11" s="45">
        <f>VLOOKUP(B11,RMS!B:D,3,FALSE)</f>
        <v>85949.045365811995</v>
      </c>
      <c r="J11" s="46">
        <f>VLOOKUP(B11,RMS!B:E,4,FALSE)</f>
        <v>73140.042678632497</v>
      </c>
      <c r="K11" s="47">
        <f t="shared" si="1"/>
        <v>-1.8065811993437819E-2</v>
      </c>
      <c r="L11" s="47">
        <f t="shared" si="2"/>
        <v>-7.7863250044174492E-4</v>
      </c>
    </row>
    <row r="12" spans="1:12">
      <c r="A12" s="54"/>
      <c r="B12" s="37">
        <v>21</v>
      </c>
      <c r="C12" s="55" t="s">
        <v>16</v>
      </c>
      <c r="D12" s="55"/>
      <c r="E12" s="40">
        <f>RA!D16</f>
        <v>698359.81700000004</v>
      </c>
      <c r="F12" s="50">
        <f>RA!I16</f>
        <v>47327.656600000002</v>
      </c>
      <c r="G12" s="41">
        <f t="shared" si="0"/>
        <v>651032.16040000005</v>
      </c>
      <c r="H12" s="52">
        <f>RA!J16</f>
        <v>6.7769730514148403</v>
      </c>
      <c r="I12" s="45">
        <f>VLOOKUP(B12,RMS!B:D,3,FALSE)</f>
        <v>698359.33140000002</v>
      </c>
      <c r="J12" s="46">
        <f>VLOOKUP(B12,RMS!B:E,4,FALSE)</f>
        <v>651032.16040000005</v>
      </c>
      <c r="K12" s="47">
        <f t="shared" si="1"/>
        <v>0.48560000001452863</v>
      </c>
      <c r="L12" s="47">
        <f t="shared" si="2"/>
        <v>0</v>
      </c>
    </row>
    <row r="13" spans="1:12">
      <c r="A13" s="54"/>
      <c r="B13" s="37">
        <v>22</v>
      </c>
      <c r="C13" s="55" t="s">
        <v>17</v>
      </c>
      <c r="D13" s="55"/>
      <c r="E13" s="40">
        <f>RA!D17</f>
        <v>1001938.227</v>
      </c>
      <c r="F13" s="50">
        <f>RA!I17</f>
        <v>50431.956299999998</v>
      </c>
      <c r="G13" s="41">
        <f t="shared" si="0"/>
        <v>951506.27069999999</v>
      </c>
      <c r="H13" s="52">
        <f>RA!J17</f>
        <v>5.0334396813068203</v>
      </c>
      <c r="I13" s="45">
        <f>VLOOKUP(B13,RMS!B:D,3,FALSE)</f>
        <v>1001938.26791709</v>
      </c>
      <c r="J13" s="46">
        <f>VLOOKUP(B13,RMS!B:E,4,FALSE)</f>
        <v>951506.26937606803</v>
      </c>
      <c r="K13" s="47">
        <f t="shared" si="1"/>
        <v>-4.0917090023867786E-2</v>
      </c>
      <c r="L13" s="47">
        <f t="shared" si="2"/>
        <v>1.3239319669082761E-3</v>
      </c>
    </row>
    <row r="14" spans="1:12">
      <c r="A14" s="54"/>
      <c r="B14" s="37">
        <v>23</v>
      </c>
      <c r="C14" s="55" t="s">
        <v>18</v>
      </c>
      <c r="D14" s="55"/>
      <c r="E14" s="40">
        <f>RA!D18</f>
        <v>1145945.6455000001</v>
      </c>
      <c r="F14" s="50">
        <f>RA!I18</f>
        <v>128266.21799999999</v>
      </c>
      <c r="G14" s="41">
        <f t="shared" si="0"/>
        <v>1017679.4275000001</v>
      </c>
      <c r="H14" s="52">
        <f>RA!J18</f>
        <v>11.193045543101199</v>
      </c>
      <c r="I14" s="45">
        <f>VLOOKUP(B14,RMS!B:D,3,FALSE)</f>
        <v>1145945.74110342</v>
      </c>
      <c r="J14" s="46">
        <f>VLOOKUP(B14,RMS!B:E,4,FALSE)</f>
        <v>1017679.42589231</v>
      </c>
      <c r="K14" s="47">
        <f t="shared" si="1"/>
        <v>-9.5603419933468103E-2</v>
      </c>
      <c r="L14" s="47">
        <f t="shared" si="2"/>
        <v>1.6076901229098439E-3</v>
      </c>
    </row>
    <row r="15" spans="1:12">
      <c r="A15" s="54"/>
      <c r="B15" s="37">
        <v>24</v>
      </c>
      <c r="C15" s="55" t="s">
        <v>19</v>
      </c>
      <c r="D15" s="55"/>
      <c r="E15" s="40">
        <f>RA!D19</f>
        <v>443263.71279999998</v>
      </c>
      <c r="F15" s="50">
        <f>RA!I19</f>
        <v>6428.8593000000001</v>
      </c>
      <c r="G15" s="41">
        <f t="shared" si="0"/>
        <v>436834.85349999997</v>
      </c>
      <c r="H15" s="52">
        <f>RA!J19</f>
        <v>1.45034639975158</v>
      </c>
      <c r="I15" s="45">
        <f>VLOOKUP(B15,RMS!B:D,3,FALSE)</f>
        <v>443263.69885640999</v>
      </c>
      <c r="J15" s="46">
        <f>VLOOKUP(B15,RMS!B:E,4,FALSE)</f>
        <v>436834.85379743599</v>
      </c>
      <c r="K15" s="47">
        <f t="shared" si="1"/>
        <v>1.3943589990958571E-2</v>
      </c>
      <c r="L15" s="47">
        <f t="shared" si="2"/>
        <v>-2.9743602499365807E-4</v>
      </c>
    </row>
    <row r="16" spans="1:12">
      <c r="A16" s="54"/>
      <c r="B16" s="37">
        <v>25</v>
      </c>
      <c r="C16" s="55" t="s">
        <v>20</v>
      </c>
      <c r="D16" s="55"/>
      <c r="E16" s="40">
        <f>RA!D20</f>
        <v>794574.96490000002</v>
      </c>
      <c r="F16" s="50">
        <f>RA!I20</f>
        <v>18580.125499999998</v>
      </c>
      <c r="G16" s="41">
        <f t="shared" si="0"/>
        <v>775994.83940000006</v>
      </c>
      <c r="H16" s="52">
        <f>RA!J20</f>
        <v>2.3383728811967299</v>
      </c>
      <c r="I16" s="45">
        <f>VLOOKUP(B16,RMS!B:D,3,FALSE)</f>
        <v>794574.98239999998</v>
      </c>
      <c r="J16" s="46">
        <f>VLOOKUP(B16,RMS!B:E,4,FALSE)</f>
        <v>775994.83940000006</v>
      </c>
      <c r="K16" s="47">
        <f t="shared" si="1"/>
        <v>-1.7499999958090484E-2</v>
      </c>
      <c r="L16" s="47">
        <f t="shared" si="2"/>
        <v>0</v>
      </c>
    </row>
    <row r="17" spans="1:12">
      <c r="A17" s="54"/>
      <c r="B17" s="37">
        <v>26</v>
      </c>
      <c r="C17" s="55" t="s">
        <v>21</v>
      </c>
      <c r="D17" s="55"/>
      <c r="E17" s="40">
        <f>RA!D21</f>
        <v>252521.27729999999</v>
      </c>
      <c r="F17" s="50">
        <f>RA!I21</f>
        <v>24693.658899999999</v>
      </c>
      <c r="G17" s="41">
        <f t="shared" si="0"/>
        <v>227827.61839999998</v>
      </c>
      <c r="H17" s="52">
        <f>RA!J21</f>
        <v>9.7788428618882204</v>
      </c>
      <c r="I17" s="45">
        <f>VLOOKUP(B17,RMS!B:D,3,FALSE)</f>
        <v>252521.21244690299</v>
      </c>
      <c r="J17" s="46">
        <f>VLOOKUP(B17,RMS!B:E,4,FALSE)</f>
        <v>227827.61846017701</v>
      </c>
      <c r="K17" s="47">
        <f t="shared" si="1"/>
        <v>6.4853096992010251E-2</v>
      </c>
      <c r="L17" s="47">
        <f t="shared" si="2"/>
        <v>-6.0177029808983207E-5</v>
      </c>
    </row>
    <row r="18" spans="1:12">
      <c r="A18" s="54"/>
      <c r="B18" s="37">
        <v>27</v>
      </c>
      <c r="C18" s="55" t="s">
        <v>22</v>
      </c>
      <c r="D18" s="55"/>
      <c r="E18" s="40">
        <f>RA!D22</f>
        <v>932651.58790000004</v>
      </c>
      <c r="F18" s="50">
        <f>RA!I22</f>
        <v>100770.58409999999</v>
      </c>
      <c r="G18" s="41">
        <f t="shared" si="0"/>
        <v>831881.00380000006</v>
      </c>
      <c r="H18" s="52">
        <f>RA!J22</f>
        <v>10.8047405276926</v>
      </c>
      <c r="I18" s="45">
        <f>VLOOKUP(B18,RMS!B:D,3,FALSE)</f>
        <v>932651.88104601798</v>
      </c>
      <c r="J18" s="46">
        <f>VLOOKUP(B18,RMS!B:E,4,FALSE)</f>
        <v>831881.003499115</v>
      </c>
      <c r="K18" s="47">
        <f t="shared" si="1"/>
        <v>-0.29314601793885231</v>
      </c>
      <c r="L18" s="47">
        <f t="shared" si="2"/>
        <v>3.0088506173342466E-4</v>
      </c>
    </row>
    <row r="19" spans="1:12">
      <c r="A19" s="54"/>
      <c r="B19" s="37">
        <v>29</v>
      </c>
      <c r="C19" s="55" t="s">
        <v>23</v>
      </c>
      <c r="D19" s="55"/>
      <c r="E19" s="40">
        <f>RA!D23</f>
        <v>2288453.2552</v>
      </c>
      <c r="F19" s="50">
        <f>RA!I23</f>
        <v>237214.42629999999</v>
      </c>
      <c r="G19" s="41">
        <f t="shared" si="0"/>
        <v>2051238.8289000001</v>
      </c>
      <c r="H19" s="52">
        <f>RA!J23</f>
        <v>10.3657099292277</v>
      </c>
      <c r="I19" s="45">
        <f>VLOOKUP(B19,RMS!B:D,3,FALSE)</f>
        <v>2288454.1128410301</v>
      </c>
      <c r="J19" s="46">
        <f>VLOOKUP(B19,RMS!B:E,4,FALSE)</f>
        <v>2051238.8589093999</v>
      </c>
      <c r="K19" s="47">
        <f t="shared" si="1"/>
        <v>-0.85764103010296822</v>
      </c>
      <c r="L19" s="47">
        <f t="shared" si="2"/>
        <v>-3.0009399866685271E-2</v>
      </c>
    </row>
    <row r="20" spans="1:12">
      <c r="A20" s="54"/>
      <c r="B20" s="37">
        <v>31</v>
      </c>
      <c r="C20" s="55" t="s">
        <v>24</v>
      </c>
      <c r="D20" s="55"/>
      <c r="E20" s="40">
        <f>RA!D24</f>
        <v>221686.5355</v>
      </c>
      <c r="F20" s="50">
        <f>RA!I24</f>
        <v>33970.163999999997</v>
      </c>
      <c r="G20" s="41">
        <f t="shared" si="0"/>
        <v>187716.37150000001</v>
      </c>
      <c r="H20" s="52">
        <f>RA!J24</f>
        <v>15.323512509852</v>
      </c>
      <c r="I20" s="45">
        <f>VLOOKUP(B20,RMS!B:D,3,FALSE)</f>
        <v>221686.53792060399</v>
      </c>
      <c r="J20" s="46">
        <f>VLOOKUP(B20,RMS!B:E,4,FALSE)</f>
        <v>187716.372573022</v>
      </c>
      <c r="K20" s="47">
        <f t="shared" si="1"/>
        <v>-2.420603996142745E-3</v>
      </c>
      <c r="L20" s="47">
        <f t="shared" si="2"/>
        <v>-1.073021994670853E-3</v>
      </c>
    </row>
    <row r="21" spans="1:12">
      <c r="A21" s="54"/>
      <c r="B21" s="37">
        <v>32</v>
      </c>
      <c r="C21" s="55" t="s">
        <v>25</v>
      </c>
      <c r="D21" s="55"/>
      <c r="E21" s="40">
        <f>RA!D25</f>
        <v>177596.23850000001</v>
      </c>
      <c r="F21" s="50">
        <f>RA!I25</f>
        <v>10548.500899999999</v>
      </c>
      <c r="G21" s="41">
        <f t="shared" si="0"/>
        <v>167047.73759999999</v>
      </c>
      <c r="H21" s="52">
        <f>RA!J25</f>
        <v>5.9395970258683199</v>
      </c>
      <c r="I21" s="45">
        <f>VLOOKUP(B21,RMS!B:D,3,FALSE)</f>
        <v>177596.23632273701</v>
      </c>
      <c r="J21" s="46">
        <f>VLOOKUP(B21,RMS!B:E,4,FALSE)</f>
        <v>167047.75415632399</v>
      </c>
      <c r="K21" s="47">
        <f t="shared" si="1"/>
        <v>2.1772629988845438E-3</v>
      </c>
      <c r="L21" s="47">
        <f t="shared" si="2"/>
        <v>-1.6556324000703171E-2</v>
      </c>
    </row>
    <row r="22" spans="1:12">
      <c r="A22" s="54"/>
      <c r="B22" s="37">
        <v>33</v>
      </c>
      <c r="C22" s="55" t="s">
        <v>26</v>
      </c>
      <c r="D22" s="55"/>
      <c r="E22" s="40">
        <f>RA!D26</f>
        <v>584030.68059999996</v>
      </c>
      <c r="F22" s="50">
        <f>RA!I26</f>
        <v>113202.0865</v>
      </c>
      <c r="G22" s="41">
        <f t="shared" si="0"/>
        <v>470828.59409999999</v>
      </c>
      <c r="H22" s="52">
        <f>RA!J26</f>
        <v>19.382900635237601</v>
      </c>
      <c r="I22" s="45">
        <f>VLOOKUP(B22,RMS!B:D,3,FALSE)</f>
        <v>584030.61799659603</v>
      </c>
      <c r="J22" s="46">
        <f>VLOOKUP(B22,RMS!B:E,4,FALSE)</f>
        <v>470828.68225398299</v>
      </c>
      <c r="K22" s="47">
        <f t="shared" si="1"/>
        <v>6.2603403930552304E-2</v>
      </c>
      <c r="L22" s="47">
        <f t="shared" si="2"/>
        <v>-8.8153983000665903E-2</v>
      </c>
    </row>
    <row r="23" spans="1:12">
      <c r="A23" s="54"/>
      <c r="B23" s="37">
        <v>34</v>
      </c>
      <c r="C23" s="55" t="s">
        <v>27</v>
      </c>
      <c r="D23" s="55"/>
      <c r="E23" s="40">
        <f>RA!D27</f>
        <v>169096.4087</v>
      </c>
      <c r="F23" s="50">
        <f>RA!I27</f>
        <v>48622.003299999997</v>
      </c>
      <c r="G23" s="41">
        <f t="shared" si="0"/>
        <v>120474.4054</v>
      </c>
      <c r="H23" s="52">
        <f>RA!J27</f>
        <v>28.754012976267301</v>
      </c>
      <c r="I23" s="45">
        <f>VLOOKUP(B23,RMS!B:D,3,FALSE)</f>
        <v>169096.34152778899</v>
      </c>
      <c r="J23" s="46">
        <f>VLOOKUP(B23,RMS!B:E,4,FALSE)</f>
        <v>120474.404568917</v>
      </c>
      <c r="K23" s="47">
        <f t="shared" si="1"/>
        <v>6.7172211012803018E-2</v>
      </c>
      <c r="L23" s="47">
        <f t="shared" si="2"/>
        <v>8.3108300168532878E-4</v>
      </c>
    </row>
    <row r="24" spans="1:12">
      <c r="A24" s="54"/>
      <c r="B24" s="37">
        <v>35</v>
      </c>
      <c r="C24" s="55" t="s">
        <v>28</v>
      </c>
      <c r="D24" s="55"/>
      <c r="E24" s="40">
        <f>RA!D28</f>
        <v>619736.83250000002</v>
      </c>
      <c r="F24" s="50">
        <f>RA!I28</f>
        <v>32689.723099999999</v>
      </c>
      <c r="G24" s="41">
        <f t="shared" si="0"/>
        <v>587047.10940000007</v>
      </c>
      <c r="H24" s="52">
        <f>RA!J28</f>
        <v>5.2747749344073398</v>
      </c>
      <c r="I24" s="45">
        <f>VLOOKUP(B24,RMS!B:D,3,FALSE)</f>
        <v>619736.83232743398</v>
      </c>
      <c r="J24" s="46">
        <f>VLOOKUP(B24,RMS!B:E,4,FALSE)</f>
        <v>587047.13320355001</v>
      </c>
      <c r="K24" s="47">
        <f t="shared" si="1"/>
        <v>1.7256604041904211E-4</v>
      </c>
      <c r="L24" s="47">
        <f t="shared" si="2"/>
        <v>-2.3803549935109913E-2</v>
      </c>
    </row>
    <row r="25" spans="1:12">
      <c r="A25" s="54"/>
      <c r="B25" s="37">
        <v>36</v>
      </c>
      <c r="C25" s="55" t="s">
        <v>29</v>
      </c>
      <c r="D25" s="55"/>
      <c r="E25" s="40">
        <f>RA!D29</f>
        <v>474474.57010000001</v>
      </c>
      <c r="F25" s="50">
        <f>RA!I29</f>
        <v>70973.236199999999</v>
      </c>
      <c r="G25" s="41">
        <f t="shared" si="0"/>
        <v>403501.33390000003</v>
      </c>
      <c r="H25" s="52">
        <f>RA!J29</f>
        <v>14.9582803110063</v>
      </c>
      <c r="I25" s="45">
        <f>VLOOKUP(B25,RMS!B:D,3,FALSE)</f>
        <v>474474.57209823001</v>
      </c>
      <c r="J25" s="46">
        <f>VLOOKUP(B25,RMS!B:E,4,FALSE)</f>
        <v>403501.24917617999</v>
      </c>
      <c r="K25" s="47">
        <f t="shared" si="1"/>
        <v>-1.9982300000265241E-3</v>
      </c>
      <c r="L25" s="47">
        <f t="shared" si="2"/>
        <v>8.4723820036742836E-2</v>
      </c>
    </row>
    <row r="26" spans="1:12">
      <c r="A26" s="54"/>
      <c r="B26" s="37">
        <v>37</v>
      </c>
      <c r="C26" s="55" t="s">
        <v>30</v>
      </c>
      <c r="D26" s="55"/>
      <c r="E26" s="40">
        <f>RA!D30</f>
        <v>1183046.1887999999</v>
      </c>
      <c r="F26" s="50">
        <f>RA!I30</f>
        <v>158959.75930000001</v>
      </c>
      <c r="G26" s="41">
        <f t="shared" si="0"/>
        <v>1024086.4294999999</v>
      </c>
      <c r="H26" s="52">
        <f>RA!J30</f>
        <v>13.4364795563255</v>
      </c>
      <c r="I26" s="45">
        <f>VLOOKUP(B26,RMS!B:D,3,FALSE)</f>
        <v>1183046.18615398</v>
      </c>
      <c r="J26" s="46">
        <f>VLOOKUP(B26,RMS!B:E,4,FALSE)</f>
        <v>1024086.41010915</v>
      </c>
      <c r="K26" s="47">
        <f t="shared" si="1"/>
        <v>2.6460199151188135E-3</v>
      </c>
      <c r="L26" s="47">
        <f t="shared" si="2"/>
        <v>1.9390849862247705E-2</v>
      </c>
    </row>
    <row r="27" spans="1:12">
      <c r="A27" s="54"/>
      <c r="B27" s="37">
        <v>38</v>
      </c>
      <c r="C27" s="55" t="s">
        <v>31</v>
      </c>
      <c r="D27" s="55"/>
      <c r="E27" s="40">
        <f>RA!D31</f>
        <v>606507.76370000001</v>
      </c>
      <c r="F27" s="50">
        <f>RA!I31</f>
        <v>10238.2156</v>
      </c>
      <c r="G27" s="41">
        <f t="shared" si="0"/>
        <v>596269.54810000001</v>
      </c>
      <c r="H27" s="52">
        <f>RA!J31</f>
        <v>1.6880601061958</v>
      </c>
      <c r="I27" s="45">
        <f>VLOOKUP(B27,RMS!B:D,3,FALSE)</f>
        <v>606507.75811386399</v>
      </c>
      <c r="J27" s="46">
        <f>VLOOKUP(B27,RMS!B:E,4,FALSE)</f>
        <v>596269.54324070795</v>
      </c>
      <c r="K27" s="47">
        <f t="shared" si="1"/>
        <v>5.5861360160633922E-3</v>
      </c>
      <c r="L27" s="47">
        <f t="shared" si="2"/>
        <v>4.8592920647934079E-3</v>
      </c>
    </row>
    <row r="28" spans="1:12">
      <c r="A28" s="54"/>
      <c r="B28" s="37">
        <v>39</v>
      </c>
      <c r="C28" s="55" t="s">
        <v>32</v>
      </c>
      <c r="D28" s="55"/>
      <c r="E28" s="40">
        <f>RA!D32</f>
        <v>105776.4682</v>
      </c>
      <c r="F28" s="50">
        <f>RA!I32</f>
        <v>26565.732</v>
      </c>
      <c r="G28" s="41">
        <f t="shared" si="0"/>
        <v>79210.736199999999</v>
      </c>
      <c r="H28" s="52">
        <f>RA!J32</f>
        <v>25.114973540022199</v>
      </c>
      <c r="I28" s="45">
        <f>VLOOKUP(B28,RMS!B:D,3,FALSE)</f>
        <v>105776.338234347</v>
      </c>
      <c r="J28" s="46">
        <f>VLOOKUP(B28,RMS!B:E,4,FALSE)</f>
        <v>79210.761239769199</v>
      </c>
      <c r="K28" s="47">
        <f t="shared" si="1"/>
        <v>0.12996565300272778</v>
      </c>
      <c r="L28" s="47">
        <f t="shared" si="2"/>
        <v>-2.5039769199793227E-2</v>
      </c>
    </row>
    <row r="29" spans="1:12">
      <c r="A29" s="54"/>
      <c r="B29" s="37">
        <v>40</v>
      </c>
      <c r="C29" s="55" t="s">
        <v>33</v>
      </c>
      <c r="D29" s="55"/>
      <c r="E29" s="40">
        <f>RA!D33</f>
        <v>82.991600000000005</v>
      </c>
      <c r="F29" s="50">
        <f>RA!I33</f>
        <v>17.2409</v>
      </c>
      <c r="G29" s="41">
        <f t="shared" si="0"/>
        <v>65.750700000000009</v>
      </c>
      <c r="H29" s="52">
        <f>RA!J33</f>
        <v>20.774271131054199</v>
      </c>
      <c r="I29" s="45">
        <f>VLOOKUP(B29,RMS!B:D,3,FALSE)</f>
        <v>82.991500000000002</v>
      </c>
      <c r="J29" s="46">
        <f>VLOOKUP(B29,RMS!B:E,4,FALSE)</f>
        <v>65.750699999999995</v>
      </c>
      <c r="K29" s="47">
        <f t="shared" si="1"/>
        <v>1.0000000000331966E-4</v>
      </c>
      <c r="L29" s="47">
        <f t="shared" si="2"/>
        <v>0</v>
      </c>
    </row>
    <row r="30" spans="1:12">
      <c r="A30" s="54"/>
      <c r="B30" s="37">
        <v>41</v>
      </c>
      <c r="C30" s="55" t="s">
        <v>57</v>
      </c>
      <c r="D30" s="55"/>
      <c r="E30" s="40">
        <f>RA!D34</f>
        <v>0</v>
      </c>
      <c r="F30" s="50">
        <f>RA!I34</f>
        <v>0</v>
      </c>
      <c r="G30" s="41">
        <f t="shared" si="0"/>
        <v>0</v>
      </c>
      <c r="H30" s="52">
        <f>RA!J34</f>
        <v>0</v>
      </c>
      <c r="I30" s="45">
        <v>0</v>
      </c>
      <c r="J30" s="46">
        <v>0</v>
      </c>
      <c r="K30" s="47">
        <f t="shared" si="1"/>
        <v>0</v>
      </c>
      <c r="L30" s="47">
        <f t="shared" si="2"/>
        <v>0</v>
      </c>
    </row>
    <row r="31" spans="1:12">
      <c r="A31" s="54"/>
      <c r="B31" s="37">
        <v>42</v>
      </c>
      <c r="C31" s="55" t="s">
        <v>34</v>
      </c>
      <c r="D31" s="55"/>
      <c r="E31" s="40">
        <f>RA!D35</f>
        <v>89407.660699999993</v>
      </c>
      <c r="F31" s="50">
        <f>RA!I35</f>
        <v>6168.7435999999998</v>
      </c>
      <c r="G31" s="41">
        <f t="shared" si="0"/>
        <v>83238.917099999991</v>
      </c>
      <c r="H31" s="52">
        <f>RA!J35</f>
        <v>6.89956940121575</v>
      </c>
      <c r="I31" s="45">
        <f>VLOOKUP(B31,RMS!B:D,3,FALSE)</f>
        <v>89407.660399999993</v>
      </c>
      <c r="J31" s="46">
        <f>VLOOKUP(B31,RMS!B:E,4,FALSE)</f>
        <v>83238.916599999997</v>
      </c>
      <c r="K31" s="47">
        <f t="shared" si="1"/>
        <v>2.9999999969732016E-4</v>
      </c>
      <c r="L31" s="47">
        <f t="shared" si="2"/>
        <v>4.999999946448952E-4</v>
      </c>
    </row>
    <row r="32" spans="1:12">
      <c r="A32" s="54"/>
      <c r="B32" s="37">
        <v>71</v>
      </c>
      <c r="C32" s="55" t="s">
        <v>58</v>
      </c>
      <c r="D32" s="55"/>
      <c r="E32" s="40">
        <f>RA!D36</f>
        <v>0</v>
      </c>
      <c r="F32" s="50">
        <f>RA!I36</f>
        <v>0</v>
      </c>
      <c r="G32" s="41">
        <f t="shared" si="0"/>
        <v>0</v>
      </c>
      <c r="H32" s="52">
        <f>RA!J36</f>
        <v>0</v>
      </c>
      <c r="I32" s="45">
        <v>0</v>
      </c>
      <c r="J32" s="46">
        <v>0</v>
      </c>
      <c r="K32" s="47">
        <f t="shared" si="1"/>
        <v>0</v>
      </c>
      <c r="L32" s="47">
        <f t="shared" si="2"/>
        <v>0</v>
      </c>
    </row>
    <row r="33" spans="1:12">
      <c r="A33" s="54"/>
      <c r="B33" s="37">
        <v>72</v>
      </c>
      <c r="C33" s="55" t="s">
        <v>59</v>
      </c>
      <c r="D33" s="55"/>
      <c r="E33" s="40">
        <f>RA!D37</f>
        <v>0</v>
      </c>
      <c r="F33" s="50">
        <f>RA!I37</f>
        <v>0</v>
      </c>
      <c r="G33" s="41">
        <f t="shared" si="0"/>
        <v>0</v>
      </c>
      <c r="H33" s="52">
        <f>RA!J37</f>
        <v>0</v>
      </c>
      <c r="I33" s="45">
        <v>0</v>
      </c>
      <c r="J33" s="46">
        <v>0</v>
      </c>
      <c r="K33" s="47">
        <f t="shared" si="1"/>
        <v>0</v>
      </c>
      <c r="L33" s="47">
        <f t="shared" si="2"/>
        <v>0</v>
      </c>
    </row>
    <row r="34" spans="1:12">
      <c r="A34" s="54"/>
      <c r="B34" s="37">
        <v>73</v>
      </c>
      <c r="C34" s="55" t="s">
        <v>60</v>
      </c>
      <c r="D34" s="55"/>
      <c r="E34" s="40">
        <f>RA!D38</f>
        <v>0</v>
      </c>
      <c r="F34" s="50">
        <f>RA!I38</f>
        <v>0</v>
      </c>
      <c r="G34" s="41">
        <f t="shared" si="0"/>
        <v>0</v>
      </c>
      <c r="H34" s="52">
        <f>RA!J38</f>
        <v>0</v>
      </c>
      <c r="I34" s="45">
        <v>0</v>
      </c>
      <c r="J34" s="46">
        <v>0</v>
      </c>
      <c r="K34" s="47">
        <f t="shared" si="1"/>
        <v>0</v>
      </c>
      <c r="L34" s="47">
        <f t="shared" si="2"/>
        <v>0</v>
      </c>
    </row>
    <row r="35" spans="1:12">
      <c r="A35" s="54"/>
      <c r="B35" s="37">
        <v>75</v>
      </c>
      <c r="C35" s="55" t="s">
        <v>35</v>
      </c>
      <c r="D35" s="55"/>
      <c r="E35" s="40">
        <f>RA!D39</f>
        <v>267941.88050000003</v>
      </c>
      <c r="F35" s="50">
        <f>RA!I39</f>
        <v>12104.375400000001</v>
      </c>
      <c r="G35" s="41">
        <f t="shared" si="0"/>
        <v>255837.50510000004</v>
      </c>
      <c r="H35" s="52">
        <f>RA!J39</f>
        <v>4.5175376754885503</v>
      </c>
      <c r="I35" s="45">
        <f>VLOOKUP(B35,RMS!B:D,3,FALSE)</f>
        <v>267941.88034188002</v>
      </c>
      <c r="J35" s="46">
        <f>VLOOKUP(B35,RMS!B:E,4,FALSE)</f>
        <v>255837.505128205</v>
      </c>
      <c r="K35" s="47">
        <f t="shared" si="1"/>
        <v>1.5812000492587686E-4</v>
      </c>
      <c r="L35" s="47">
        <f t="shared" si="2"/>
        <v>-2.8204958653077483E-5</v>
      </c>
    </row>
    <row r="36" spans="1:12">
      <c r="A36" s="54"/>
      <c r="B36" s="37">
        <v>76</v>
      </c>
      <c r="C36" s="55" t="s">
        <v>36</v>
      </c>
      <c r="D36" s="55"/>
      <c r="E36" s="40">
        <f>RA!D40</f>
        <v>820745.93240000005</v>
      </c>
      <c r="F36" s="50">
        <f>RA!I40</f>
        <v>43361.499900000003</v>
      </c>
      <c r="G36" s="41">
        <f t="shared" si="0"/>
        <v>777384.4325</v>
      </c>
      <c r="H36" s="52">
        <f>RA!J40</f>
        <v>5.2831818213467896</v>
      </c>
      <c r="I36" s="45">
        <f>VLOOKUP(B36,RMS!B:D,3,FALSE)</f>
        <v>820745.91958717897</v>
      </c>
      <c r="J36" s="46">
        <f>VLOOKUP(B36,RMS!B:E,4,FALSE)</f>
        <v>777384.43387777801</v>
      </c>
      <c r="K36" s="47">
        <f t="shared" si="1"/>
        <v>1.2812821078114212E-2</v>
      </c>
      <c r="L36" s="47">
        <f t="shared" si="2"/>
        <v>-1.3777780113741755E-3</v>
      </c>
    </row>
    <row r="37" spans="1:12">
      <c r="A37" s="54"/>
      <c r="B37" s="37">
        <v>77</v>
      </c>
      <c r="C37" s="55" t="s">
        <v>61</v>
      </c>
      <c r="D37" s="55"/>
      <c r="E37" s="40">
        <f>RA!D41</f>
        <v>0</v>
      </c>
      <c r="F37" s="50">
        <f>RA!I41</f>
        <v>0</v>
      </c>
      <c r="G37" s="41">
        <f t="shared" si="0"/>
        <v>0</v>
      </c>
      <c r="H37" s="52">
        <f>RA!J41</f>
        <v>0</v>
      </c>
      <c r="I37" s="45">
        <v>0</v>
      </c>
      <c r="J37" s="46">
        <v>0</v>
      </c>
      <c r="K37" s="47">
        <f t="shared" si="1"/>
        <v>0</v>
      </c>
      <c r="L37" s="47">
        <f t="shared" si="2"/>
        <v>0</v>
      </c>
    </row>
    <row r="38" spans="1:12">
      <c r="A38" s="54"/>
      <c r="B38" s="37">
        <v>78</v>
      </c>
      <c r="C38" s="55" t="s">
        <v>62</v>
      </c>
      <c r="D38" s="55"/>
      <c r="E38" s="40">
        <f>RA!D42</f>
        <v>0</v>
      </c>
      <c r="F38" s="50">
        <f>RA!I42</f>
        <v>0</v>
      </c>
      <c r="G38" s="41">
        <f t="shared" si="0"/>
        <v>0</v>
      </c>
      <c r="H38" s="52">
        <f>RA!J42</f>
        <v>0</v>
      </c>
      <c r="I38" s="45">
        <v>0</v>
      </c>
      <c r="J38" s="46">
        <v>0</v>
      </c>
      <c r="K38" s="47">
        <f t="shared" si="1"/>
        <v>0</v>
      </c>
      <c r="L38" s="47">
        <f t="shared" si="2"/>
        <v>0</v>
      </c>
    </row>
    <row r="39" spans="1:12">
      <c r="A39" s="54"/>
      <c r="B39" s="37">
        <v>99</v>
      </c>
      <c r="C39" s="55" t="s">
        <v>37</v>
      </c>
      <c r="D39" s="55"/>
      <c r="E39" s="40">
        <f>RA!D43</f>
        <v>43204.267999999996</v>
      </c>
      <c r="F39" s="50">
        <f>RA!I43</f>
        <v>3780.7330999999999</v>
      </c>
      <c r="G39" s="41">
        <f t="shared" si="0"/>
        <v>39423.534899999999</v>
      </c>
      <c r="H39" s="52">
        <f>RA!J43</f>
        <v>8.7508324409060698</v>
      </c>
      <c r="I39" s="45">
        <f>VLOOKUP(B39,RMS!B:D,3,FALSE)</f>
        <v>43204.268058392001</v>
      </c>
      <c r="J39" s="46">
        <f>VLOOKUP(B39,RMS!B:E,4,FALSE)</f>
        <v>39423.534679676297</v>
      </c>
      <c r="K39" s="47">
        <f t="shared" si="1"/>
        <v>-5.8392004575580359E-5</v>
      </c>
      <c r="L39" s="47">
        <f t="shared" si="2"/>
        <v>2.2032370179658756E-4</v>
      </c>
    </row>
  </sheetData>
  <mergeCells count="39">
    <mergeCell ref="C21:D21"/>
    <mergeCell ref="C29:D29"/>
    <mergeCell ref="C27:D27"/>
    <mergeCell ref="C28:D28"/>
    <mergeCell ref="C23:D23"/>
    <mergeCell ref="C24:D24"/>
    <mergeCell ref="C25:D25"/>
    <mergeCell ref="C26:D26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16" t="s">
        <v>42</v>
      </c>
      <c r="W1" s="61"/>
    </row>
    <row r="2" spans="1:23" ht="12.7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16"/>
      <c r="W2" s="61"/>
    </row>
    <row r="3" spans="1:23" ht="23.25" thickBo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17" t="s">
        <v>43</v>
      </c>
      <c r="W3" s="61"/>
    </row>
    <row r="4" spans="1:23" ht="12.75" thickTop="1" thickBo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W4" s="61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8" t="s">
        <v>56</v>
      </c>
    </row>
    <row r="6" spans="1:23" ht="12" thickBot="1">
      <c r="A6" s="6" t="s">
        <v>5</v>
      </c>
      <c r="B6" s="62" t="s">
        <v>6</v>
      </c>
      <c r="C6" s="6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9"/>
    </row>
    <row r="7" spans="1:23" ht="12" thickBot="1">
      <c r="A7" s="64" t="s">
        <v>7</v>
      </c>
      <c r="B7" s="65"/>
      <c r="C7" s="66"/>
      <c r="D7" s="7">
        <v>14479140.3706</v>
      </c>
      <c r="E7" s="7">
        <v>15400545</v>
      </c>
      <c r="F7" s="8">
        <v>94.017064789590194</v>
      </c>
      <c r="G7" s="20"/>
      <c r="H7" s="20"/>
      <c r="I7" s="7">
        <v>1400464.1106</v>
      </c>
      <c r="J7" s="8">
        <v>9.6722876825177604</v>
      </c>
      <c r="K7" s="20"/>
      <c r="L7" s="20"/>
      <c r="M7" s="20"/>
      <c r="N7" s="7">
        <v>345756179.75059998</v>
      </c>
      <c r="O7" s="7">
        <v>689227208.51859999</v>
      </c>
      <c r="P7" s="7">
        <v>1347306</v>
      </c>
      <c r="Q7" s="7">
        <v>1258097</v>
      </c>
      <c r="R7" s="7">
        <v>7.09078870707107</v>
      </c>
      <c r="S7" s="7">
        <v>12.5455788224056</v>
      </c>
      <c r="T7" s="7">
        <v>12.0097727525779</v>
      </c>
      <c r="U7" s="21">
        <v>4.4614172213432797</v>
      </c>
    </row>
    <row r="8" spans="1:23" ht="12" thickBot="1">
      <c r="A8" s="67">
        <v>41445</v>
      </c>
      <c r="B8" s="57" t="s">
        <v>8</v>
      </c>
      <c r="C8" s="58"/>
      <c r="D8" s="9">
        <v>429530.57260000001</v>
      </c>
      <c r="E8" s="9">
        <v>455179</v>
      </c>
      <c r="F8" s="10">
        <v>94.365199756579301</v>
      </c>
      <c r="G8" s="11"/>
      <c r="H8" s="11"/>
      <c r="I8" s="9">
        <v>81955.278099999996</v>
      </c>
      <c r="J8" s="10">
        <v>19.080196690986401</v>
      </c>
      <c r="K8" s="11"/>
      <c r="L8" s="11"/>
      <c r="M8" s="11"/>
      <c r="N8" s="9">
        <v>9511457.7967000008</v>
      </c>
      <c r="O8" s="9">
        <v>19610247.150800001</v>
      </c>
      <c r="P8" s="9">
        <v>32670</v>
      </c>
      <c r="Q8" s="9">
        <v>32231</v>
      </c>
      <c r="R8" s="9">
        <v>1.36204275387051</v>
      </c>
      <c r="S8" s="9">
        <v>15.499261129476601</v>
      </c>
      <c r="T8" s="9">
        <v>15.4228013775558</v>
      </c>
      <c r="U8" s="22">
        <v>0.49575787205613497</v>
      </c>
    </row>
    <row r="9" spans="1:23" ht="12" thickBot="1">
      <c r="A9" s="68"/>
      <c r="B9" s="57" t="s">
        <v>9</v>
      </c>
      <c r="C9" s="58"/>
      <c r="D9" s="9">
        <v>116532.40549999999</v>
      </c>
      <c r="E9" s="9">
        <v>72411</v>
      </c>
      <c r="F9" s="10">
        <v>160.931910207013</v>
      </c>
      <c r="G9" s="11"/>
      <c r="H9" s="11"/>
      <c r="I9" s="9">
        <v>16572.055700000001</v>
      </c>
      <c r="J9" s="10">
        <v>14.220984822972699</v>
      </c>
      <c r="K9" s="11"/>
      <c r="L9" s="11"/>
      <c r="M9" s="11"/>
      <c r="N9" s="9">
        <v>1973501.9715</v>
      </c>
      <c r="O9" s="9">
        <v>4164321.6856999998</v>
      </c>
      <c r="P9" s="9">
        <v>5443</v>
      </c>
      <c r="Q9" s="9">
        <v>5352</v>
      </c>
      <c r="R9" s="9">
        <v>1.70029895366217</v>
      </c>
      <c r="S9" s="9">
        <v>24.455627411354001</v>
      </c>
      <c r="T9" s="9">
        <v>12.8168815396114</v>
      </c>
      <c r="U9" s="22">
        <v>90.807938231873393</v>
      </c>
    </row>
    <row r="10" spans="1:23" ht="12" thickBot="1">
      <c r="A10" s="68"/>
      <c r="B10" s="57" t="s">
        <v>10</v>
      </c>
      <c r="C10" s="58"/>
      <c r="D10" s="9">
        <v>106267.4482</v>
      </c>
      <c r="E10" s="9">
        <v>86483</v>
      </c>
      <c r="F10" s="10">
        <v>122.87669044783399</v>
      </c>
      <c r="G10" s="11"/>
      <c r="H10" s="11"/>
      <c r="I10" s="9">
        <v>16356.667799999999</v>
      </c>
      <c r="J10" s="10">
        <v>15.3919832244546</v>
      </c>
      <c r="K10" s="11"/>
      <c r="L10" s="11"/>
      <c r="M10" s="11"/>
      <c r="N10" s="9">
        <v>3845289.7622000002</v>
      </c>
      <c r="O10" s="9">
        <v>7073364.1293000001</v>
      </c>
      <c r="P10" s="9">
        <v>84411</v>
      </c>
      <c r="Q10" s="9">
        <v>79028</v>
      </c>
      <c r="R10" s="9">
        <v>6.8115098446120301</v>
      </c>
      <c r="S10" s="9">
        <v>1.48465840115625</v>
      </c>
      <c r="T10" s="9">
        <v>1.37580678873311</v>
      </c>
      <c r="U10" s="22">
        <v>7.91183858915063</v>
      </c>
    </row>
    <row r="11" spans="1:23" ht="12" thickBot="1">
      <c r="A11" s="68"/>
      <c r="B11" s="57" t="s">
        <v>11</v>
      </c>
      <c r="C11" s="58"/>
      <c r="D11" s="9">
        <v>65032.619599999998</v>
      </c>
      <c r="E11" s="9">
        <v>61705</v>
      </c>
      <c r="F11" s="10">
        <v>105.392787618507</v>
      </c>
      <c r="G11" s="11"/>
      <c r="H11" s="11"/>
      <c r="I11" s="9">
        <v>12146.869500000001</v>
      </c>
      <c r="J11" s="10">
        <v>18.6781181116684</v>
      </c>
      <c r="K11" s="11"/>
      <c r="L11" s="11"/>
      <c r="M11" s="11"/>
      <c r="N11" s="9">
        <v>1312039.0643</v>
      </c>
      <c r="O11" s="9">
        <v>2582872.8813999998</v>
      </c>
      <c r="P11" s="9">
        <v>4223</v>
      </c>
      <c r="Q11" s="9">
        <v>4423</v>
      </c>
      <c r="R11" s="9">
        <v>-4.5218177707438398</v>
      </c>
      <c r="S11" s="9">
        <v>18.424309732417701</v>
      </c>
      <c r="T11" s="9">
        <v>18.704951390459001</v>
      </c>
      <c r="U11" s="22">
        <v>-1.5003602638839499</v>
      </c>
    </row>
    <row r="12" spans="1:23" ht="12" thickBot="1">
      <c r="A12" s="68"/>
      <c r="B12" s="57" t="s">
        <v>12</v>
      </c>
      <c r="C12" s="58"/>
      <c r="D12" s="9">
        <v>334676.70260000002</v>
      </c>
      <c r="E12" s="9">
        <v>293949</v>
      </c>
      <c r="F12" s="10">
        <v>113.855363549459</v>
      </c>
      <c r="G12" s="11"/>
      <c r="H12" s="11"/>
      <c r="I12" s="9">
        <v>1252.5174</v>
      </c>
      <c r="J12" s="10">
        <v>0.37424696438968702</v>
      </c>
      <c r="K12" s="11"/>
      <c r="L12" s="11"/>
      <c r="M12" s="11"/>
      <c r="N12" s="9">
        <v>5192055.8898999998</v>
      </c>
      <c r="O12" s="9">
        <v>10612294.5732</v>
      </c>
      <c r="P12" s="9">
        <v>6389</v>
      </c>
      <c r="Q12" s="9">
        <v>6060</v>
      </c>
      <c r="R12" s="9">
        <v>5.42904290429043</v>
      </c>
      <c r="S12" s="9">
        <v>62.592944122710897</v>
      </c>
      <c r="T12" s="9">
        <v>64.701179867986795</v>
      </c>
      <c r="U12" s="22">
        <v>-3.25841932029283</v>
      </c>
    </row>
    <row r="13" spans="1:23" ht="12" thickBot="1">
      <c r="A13" s="68"/>
      <c r="B13" s="57" t="s">
        <v>13</v>
      </c>
      <c r="C13" s="58"/>
      <c r="D13" s="9">
        <v>270254.283</v>
      </c>
      <c r="E13" s="9">
        <v>316484</v>
      </c>
      <c r="F13" s="10">
        <v>85.392715903489602</v>
      </c>
      <c r="G13" s="11"/>
      <c r="H13" s="11"/>
      <c r="I13" s="9">
        <v>63043.319000000003</v>
      </c>
      <c r="J13" s="10">
        <v>23.327407913827599</v>
      </c>
      <c r="K13" s="11"/>
      <c r="L13" s="11"/>
      <c r="M13" s="11"/>
      <c r="N13" s="9">
        <v>5673671.2922</v>
      </c>
      <c r="O13" s="9">
        <v>11483448.0155</v>
      </c>
      <c r="P13" s="9">
        <v>15413</v>
      </c>
      <c r="Q13" s="9">
        <v>15269</v>
      </c>
      <c r="R13" s="9">
        <v>0.94308730106751304</v>
      </c>
      <c r="S13" s="9">
        <v>20.6381794588983</v>
      </c>
      <c r="T13" s="9">
        <v>21.041867181871801</v>
      </c>
      <c r="U13" s="22">
        <v>-1.9184976289614999</v>
      </c>
    </row>
    <row r="14" spans="1:23" ht="12" thickBot="1">
      <c r="A14" s="68"/>
      <c r="B14" s="57" t="s">
        <v>14</v>
      </c>
      <c r="C14" s="58"/>
      <c r="D14" s="9">
        <v>149854.4044</v>
      </c>
      <c r="E14" s="9">
        <v>144584</v>
      </c>
      <c r="F14" s="10">
        <v>103.645219664693</v>
      </c>
      <c r="G14" s="11"/>
      <c r="H14" s="11"/>
      <c r="I14" s="9">
        <v>11412.918900000001</v>
      </c>
      <c r="J14" s="10">
        <v>7.6160049787632396</v>
      </c>
      <c r="K14" s="11"/>
      <c r="L14" s="11"/>
      <c r="M14" s="11"/>
      <c r="N14" s="9">
        <v>3429912.5469</v>
      </c>
      <c r="O14" s="9">
        <v>6839761.1382999998</v>
      </c>
      <c r="P14" s="9">
        <v>3734</v>
      </c>
      <c r="Q14" s="9">
        <v>3711</v>
      </c>
      <c r="R14" s="9">
        <v>0.61977903530046097</v>
      </c>
      <c r="S14" s="9">
        <v>50.157102303160201</v>
      </c>
      <c r="T14" s="9">
        <v>49.212867151711102</v>
      </c>
      <c r="U14" s="22">
        <v>1.91867535077397</v>
      </c>
    </row>
    <row r="15" spans="1:23" ht="12" thickBot="1">
      <c r="A15" s="68"/>
      <c r="B15" s="57" t="s">
        <v>15</v>
      </c>
      <c r="C15" s="58"/>
      <c r="D15" s="9">
        <v>85949.027300000002</v>
      </c>
      <c r="E15" s="9">
        <v>120479</v>
      </c>
      <c r="F15" s="10">
        <v>71.339426207056803</v>
      </c>
      <c r="G15" s="11"/>
      <c r="H15" s="11"/>
      <c r="I15" s="9">
        <v>12808.9854</v>
      </c>
      <c r="J15" s="10">
        <v>14.903002165796501</v>
      </c>
      <c r="K15" s="11"/>
      <c r="L15" s="11"/>
      <c r="M15" s="11"/>
      <c r="N15" s="9">
        <v>2045649.0681</v>
      </c>
      <c r="O15" s="9">
        <v>4484778.0482000001</v>
      </c>
      <c r="P15" s="9">
        <v>4294</v>
      </c>
      <c r="Q15" s="9">
        <v>4012</v>
      </c>
      <c r="R15" s="9">
        <v>7.0289132602193503</v>
      </c>
      <c r="S15" s="9">
        <v>23.5872426641826</v>
      </c>
      <c r="T15" s="9">
        <v>25.651021934197399</v>
      </c>
      <c r="U15" s="22">
        <v>-8.0456025311936799</v>
      </c>
    </row>
    <row r="16" spans="1:23" ht="12" thickBot="1">
      <c r="A16" s="68"/>
      <c r="B16" s="57" t="s">
        <v>16</v>
      </c>
      <c r="C16" s="58"/>
      <c r="D16" s="9">
        <v>698359.81700000004</v>
      </c>
      <c r="E16" s="9">
        <v>656493</v>
      </c>
      <c r="F16" s="10">
        <v>106.377344008238</v>
      </c>
      <c r="G16" s="11"/>
      <c r="H16" s="11"/>
      <c r="I16" s="9">
        <v>47327.656600000002</v>
      </c>
      <c r="J16" s="10">
        <v>6.7769730514148403</v>
      </c>
      <c r="K16" s="11"/>
      <c r="L16" s="11"/>
      <c r="M16" s="11"/>
      <c r="N16" s="9">
        <v>19194534.795200001</v>
      </c>
      <c r="O16" s="9">
        <v>37487454.8728</v>
      </c>
      <c r="P16" s="9">
        <v>82600</v>
      </c>
      <c r="Q16" s="9">
        <v>81429</v>
      </c>
      <c r="R16" s="9">
        <v>1.43806260668804</v>
      </c>
      <c r="S16" s="9">
        <v>9.8606310665859596</v>
      </c>
      <c r="T16" s="9">
        <v>9.7029253791646699</v>
      </c>
      <c r="U16" s="22">
        <v>1.62534164964239</v>
      </c>
    </row>
    <row r="17" spans="1:21" ht="12" thickBot="1">
      <c r="A17" s="68"/>
      <c r="B17" s="57" t="s">
        <v>17</v>
      </c>
      <c r="C17" s="58"/>
      <c r="D17" s="9">
        <v>1001938.227</v>
      </c>
      <c r="E17" s="9">
        <v>930486</v>
      </c>
      <c r="F17" s="10">
        <v>107.67902225288699</v>
      </c>
      <c r="G17" s="11"/>
      <c r="H17" s="11"/>
      <c r="I17" s="9">
        <v>50431.956299999998</v>
      </c>
      <c r="J17" s="10">
        <v>5.0334396813068203</v>
      </c>
      <c r="K17" s="11"/>
      <c r="L17" s="11"/>
      <c r="M17" s="11"/>
      <c r="N17" s="9">
        <v>15369781.6722</v>
      </c>
      <c r="O17" s="9">
        <v>29928366.2678</v>
      </c>
      <c r="P17" s="9">
        <v>12593</v>
      </c>
      <c r="Q17" s="9">
        <v>11597</v>
      </c>
      <c r="R17" s="9">
        <v>8.5884280417349395</v>
      </c>
      <c r="S17" s="9">
        <v>111.101508584134</v>
      </c>
      <c r="T17" s="9">
        <v>96.270211321893598</v>
      </c>
      <c r="U17" s="22">
        <v>15.405904961244801</v>
      </c>
    </row>
    <row r="18" spans="1:21" ht="12" thickBot="1">
      <c r="A18" s="68"/>
      <c r="B18" s="57" t="s">
        <v>18</v>
      </c>
      <c r="C18" s="58"/>
      <c r="D18" s="9">
        <v>1145945.6455000001</v>
      </c>
      <c r="E18" s="9">
        <v>1314199</v>
      </c>
      <c r="F18" s="10">
        <v>87.197269629637503</v>
      </c>
      <c r="G18" s="11"/>
      <c r="H18" s="11"/>
      <c r="I18" s="9">
        <v>128266.21799999999</v>
      </c>
      <c r="J18" s="10">
        <v>11.193045543101199</v>
      </c>
      <c r="K18" s="11"/>
      <c r="L18" s="11"/>
      <c r="M18" s="11"/>
      <c r="N18" s="9">
        <v>32026698.037799999</v>
      </c>
      <c r="O18" s="9">
        <v>65084410.535700001</v>
      </c>
      <c r="P18" s="9">
        <v>163097</v>
      </c>
      <c r="Q18" s="9">
        <v>154338</v>
      </c>
      <c r="R18" s="9">
        <v>5.6752063652503004</v>
      </c>
      <c r="S18" s="9">
        <v>8.2246685168948499</v>
      </c>
      <c r="T18" s="9">
        <v>8.1066068000103702</v>
      </c>
      <c r="U18" s="22">
        <v>1.45636417057178</v>
      </c>
    </row>
    <row r="19" spans="1:21" ht="12" thickBot="1">
      <c r="A19" s="68"/>
      <c r="B19" s="57" t="s">
        <v>19</v>
      </c>
      <c r="C19" s="58"/>
      <c r="D19" s="9">
        <v>443263.71279999998</v>
      </c>
      <c r="E19" s="9">
        <v>433005</v>
      </c>
      <c r="F19" s="10">
        <v>102.369190378864</v>
      </c>
      <c r="G19" s="11"/>
      <c r="H19" s="11"/>
      <c r="I19" s="9">
        <v>6428.8593000000001</v>
      </c>
      <c r="J19" s="10">
        <v>1.45034639975158</v>
      </c>
      <c r="K19" s="11"/>
      <c r="L19" s="11"/>
      <c r="M19" s="11"/>
      <c r="N19" s="9">
        <v>12061463.640699999</v>
      </c>
      <c r="O19" s="9">
        <v>26108875.739500001</v>
      </c>
      <c r="P19" s="9">
        <v>9739</v>
      </c>
      <c r="Q19" s="9">
        <v>9174</v>
      </c>
      <c r="R19" s="9">
        <v>6.1587093961194697</v>
      </c>
      <c r="S19" s="9">
        <v>53.6683540096519</v>
      </c>
      <c r="T19" s="9">
        <v>46.560608295182</v>
      </c>
      <c r="U19" s="22">
        <v>15.265577437065801</v>
      </c>
    </row>
    <row r="20" spans="1:21" ht="12" thickBot="1">
      <c r="A20" s="68"/>
      <c r="B20" s="57" t="s">
        <v>20</v>
      </c>
      <c r="C20" s="58"/>
      <c r="D20" s="9">
        <v>794574.96490000002</v>
      </c>
      <c r="E20" s="9">
        <v>1028389</v>
      </c>
      <c r="F20" s="10">
        <v>77.2640474470264</v>
      </c>
      <c r="G20" s="11"/>
      <c r="H20" s="11"/>
      <c r="I20" s="9">
        <v>18580.125499999998</v>
      </c>
      <c r="J20" s="10">
        <v>2.3383728811967299</v>
      </c>
      <c r="K20" s="11"/>
      <c r="L20" s="11"/>
      <c r="M20" s="11"/>
      <c r="N20" s="9">
        <v>20262454.4298</v>
      </c>
      <c r="O20" s="9">
        <v>38817919.546899997</v>
      </c>
      <c r="P20" s="9">
        <v>45188</v>
      </c>
      <c r="Q20" s="9">
        <v>40642</v>
      </c>
      <c r="R20" s="9">
        <v>11.1854731558486</v>
      </c>
      <c r="S20" s="9">
        <v>20.151559022306799</v>
      </c>
      <c r="T20" s="9">
        <v>14.1456849736726</v>
      </c>
      <c r="U20" s="22">
        <v>42.457286867424003</v>
      </c>
    </row>
    <row r="21" spans="1:21" ht="12" thickBot="1">
      <c r="A21" s="68"/>
      <c r="B21" s="57" t="s">
        <v>21</v>
      </c>
      <c r="C21" s="58"/>
      <c r="D21" s="9">
        <v>252521.27729999999</v>
      </c>
      <c r="E21" s="9">
        <v>285668</v>
      </c>
      <c r="F21" s="10">
        <v>88.3967673313077</v>
      </c>
      <c r="G21" s="11"/>
      <c r="H21" s="11"/>
      <c r="I21" s="9">
        <v>24693.658899999999</v>
      </c>
      <c r="J21" s="10">
        <v>9.7788428618882204</v>
      </c>
      <c r="K21" s="11"/>
      <c r="L21" s="11"/>
      <c r="M21" s="11"/>
      <c r="N21" s="9">
        <v>6486860.5959999999</v>
      </c>
      <c r="O21" s="9">
        <v>13426556.8652</v>
      </c>
      <c r="P21" s="9">
        <v>34447</v>
      </c>
      <c r="Q21" s="9">
        <v>32224</v>
      </c>
      <c r="R21" s="9">
        <v>6.8985849056603801</v>
      </c>
      <c r="S21" s="9">
        <v>8.3941347171016307</v>
      </c>
      <c r="T21" s="9">
        <v>8.2535051079940391</v>
      </c>
      <c r="U21" s="22">
        <v>1.70387741047597</v>
      </c>
    </row>
    <row r="22" spans="1:21" ht="12" thickBot="1">
      <c r="A22" s="68"/>
      <c r="B22" s="57" t="s">
        <v>22</v>
      </c>
      <c r="C22" s="58"/>
      <c r="D22" s="9">
        <v>932651.58790000004</v>
      </c>
      <c r="E22" s="9">
        <v>811311</v>
      </c>
      <c r="F22" s="10">
        <v>114.956112748379</v>
      </c>
      <c r="G22" s="11"/>
      <c r="H22" s="11"/>
      <c r="I22" s="9">
        <v>100770.58409999999</v>
      </c>
      <c r="J22" s="10">
        <v>10.8047405276926</v>
      </c>
      <c r="K22" s="11"/>
      <c r="L22" s="11"/>
      <c r="M22" s="11"/>
      <c r="N22" s="9">
        <v>31761959.162599999</v>
      </c>
      <c r="O22" s="9">
        <v>54690740.122500002</v>
      </c>
      <c r="P22" s="9">
        <v>102089</v>
      </c>
      <c r="Q22" s="9">
        <v>101806</v>
      </c>
      <c r="R22" s="9">
        <v>0.27797968685538998</v>
      </c>
      <c r="S22" s="9">
        <v>10.674926270215201</v>
      </c>
      <c r="T22" s="9">
        <v>10.4936360057364</v>
      </c>
      <c r="U22" s="22">
        <v>1.72762104936459</v>
      </c>
    </row>
    <row r="23" spans="1:21" ht="12" thickBot="1">
      <c r="A23" s="68"/>
      <c r="B23" s="57" t="s">
        <v>23</v>
      </c>
      <c r="C23" s="58"/>
      <c r="D23" s="9">
        <v>2288453.2552</v>
      </c>
      <c r="E23" s="9">
        <v>2240436</v>
      </c>
      <c r="F23" s="10">
        <v>102.143210303709</v>
      </c>
      <c r="G23" s="11"/>
      <c r="H23" s="11"/>
      <c r="I23" s="9">
        <v>237214.42629999999</v>
      </c>
      <c r="J23" s="10">
        <v>10.3657099292277</v>
      </c>
      <c r="K23" s="11"/>
      <c r="L23" s="11"/>
      <c r="M23" s="11"/>
      <c r="N23" s="9">
        <v>49453913.407200001</v>
      </c>
      <c r="O23" s="9">
        <v>101729676.57870001</v>
      </c>
      <c r="P23" s="9">
        <v>169873</v>
      </c>
      <c r="Q23" s="9">
        <v>153045</v>
      </c>
      <c r="R23" s="9">
        <v>10.9954588519716</v>
      </c>
      <c r="S23" s="9">
        <v>15.762650393529301</v>
      </c>
      <c r="T23" s="9">
        <v>16.003075341239501</v>
      </c>
      <c r="U23" s="22">
        <v>-1.50236715495961</v>
      </c>
    </row>
    <row r="24" spans="1:21" ht="12" thickBot="1">
      <c r="A24" s="68"/>
      <c r="B24" s="57" t="s">
        <v>24</v>
      </c>
      <c r="C24" s="58"/>
      <c r="D24" s="9">
        <v>221686.5355</v>
      </c>
      <c r="E24" s="9">
        <v>276641</v>
      </c>
      <c r="F24" s="10">
        <v>80.1350976536377</v>
      </c>
      <c r="G24" s="11"/>
      <c r="H24" s="11"/>
      <c r="I24" s="9">
        <v>33970.163999999997</v>
      </c>
      <c r="J24" s="10">
        <v>15.323512509852</v>
      </c>
      <c r="K24" s="11"/>
      <c r="L24" s="11"/>
      <c r="M24" s="11"/>
      <c r="N24" s="9">
        <v>5885918.8254000004</v>
      </c>
      <c r="O24" s="9">
        <v>10981906.8586</v>
      </c>
      <c r="P24" s="9">
        <v>34112</v>
      </c>
      <c r="Q24" s="9">
        <v>30738</v>
      </c>
      <c r="R24" s="9">
        <v>10.976641290910299</v>
      </c>
      <c r="S24" s="9">
        <v>7.5600555083255196</v>
      </c>
      <c r="T24" s="9">
        <v>7.5228961838766297</v>
      </c>
      <c r="U24" s="22">
        <v>0.49394971751071098</v>
      </c>
    </row>
    <row r="25" spans="1:21" ht="12" thickBot="1">
      <c r="A25" s="68"/>
      <c r="B25" s="57" t="s">
        <v>25</v>
      </c>
      <c r="C25" s="58"/>
      <c r="D25" s="9">
        <v>177596.23850000001</v>
      </c>
      <c r="E25" s="9">
        <v>156084</v>
      </c>
      <c r="F25" s="10">
        <v>113.78247514159</v>
      </c>
      <c r="G25" s="11"/>
      <c r="H25" s="11"/>
      <c r="I25" s="9">
        <v>10548.500899999999</v>
      </c>
      <c r="J25" s="10">
        <v>5.9395970258683199</v>
      </c>
      <c r="K25" s="11"/>
      <c r="L25" s="11"/>
      <c r="M25" s="11"/>
      <c r="N25" s="9">
        <v>4319249.2654999997</v>
      </c>
      <c r="O25" s="9">
        <v>8626394.1450999994</v>
      </c>
      <c r="P25" s="9">
        <v>18122</v>
      </c>
      <c r="Q25" s="9">
        <v>13950</v>
      </c>
      <c r="R25" s="9">
        <v>29.906810035842302</v>
      </c>
      <c r="S25" s="9">
        <v>10.979575068976899</v>
      </c>
      <c r="T25" s="9">
        <v>12.3701655125448</v>
      </c>
      <c r="U25" s="22">
        <v>-11.2414861560069</v>
      </c>
    </row>
    <row r="26" spans="1:21" ht="12" thickBot="1">
      <c r="A26" s="68"/>
      <c r="B26" s="57" t="s">
        <v>26</v>
      </c>
      <c r="C26" s="58"/>
      <c r="D26" s="9">
        <v>584030.68059999996</v>
      </c>
      <c r="E26" s="9">
        <v>504642</v>
      </c>
      <c r="F26" s="10">
        <v>115.73168317341801</v>
      </c>
      <c r="G26" s="11"/>
      <c r="H26" s="11"/>
      <c r="I26" s="9">
        <v>113202.0865</v>
      </c>
      <c r="J26" s="10">
        <v>19.382900635237601</v>
      </c>
      <c r="K26" s="11"/>
      <c r="L26" s="11"/>
      <c r="M26" s="11"/>
      <c r="N26" s="9">
        <v>11717027.883300001</v>
      </c>
      <c r="O26" s="9">
        <v>22843410.465799998</v>
      </c>
      <c r="P26" s="9">
        <v>71047</v>
      </c>
      <c r="Q26" s="9">
        <v>66598</v>
      </c>
      <c r="R26" s="9">
        <v>6.6803807922159804</v>
      </c>
      <c r="S26" s="9">
        <v>9.3578241375427496</v>
      </c>
      <c r="T26" s="9">
        <v>9.1068864470404502</v>
      </c>
      <c r="U26" s="22">
        <v>2.7554718285067699</v>
      </c>
    </row>
    <row r="27" spans="1:21" ht="12" thickBot="1">
      <c r="A27" s="68"/>
      <c r="B27" s="57" t="s">
        <v>27</v>
      </c>
      <c r="C27" s="58"/>
      <c r="D27" s="9">
        <v>169096.4087</v>
      </c>
      <c r="E27" s="9">
        <v>221886</v>
      </c>
      <c r="F27" s="10">
        <v>76.208687659428705</v>
      </c>
      <c r="G27" s="11"/>
      <c r="H27" s="11"/>
      <c r="I27" s="9">
        <v>48622.003299999997</v>
      </c>
      <c r="J27" s="10">
        <v>28.754012976267301</v>
      </c>
      <c r="K27" s="11"/>
      <c r="L27" s="11"/>
      <c r="M27" s="11"/>
      <c r="N27" s="9">
        <v>4531741.7227999996</v>
      </c>
      <c r="O27" s="9">
        <v>10052665.4092</v>
      </c>
      <c r="P27" s="9">
        <v>36699</v>
      </c>
      <c r="Q27" s="9">
        <v>33476</v>
      </c>
      <c r="R27" s="9">
        <v>9.6277930457641308</v>
      </c>
      <c r="S27" s="9">
        <v>5.3729985530940896</v>
      </c>
      <c r="T27" s="9">
        <v>5.4696938941331101</v>
      </c>
      <c r="U27" s="22">
        <v>-1.76783825403352</v>
      </c>
    </row>
    <row r="28" spans="1:21" ht="12" thickBot="1">
      <c r="A28" s="68"/>
      <c r="B28" s="57" t="s">
        <v>28</v>
      </c>
      <c r="C28" s="58"/>
      <c r="D28" s="9">
        <v>619736.83250000002</v>
      </c>
      <c r="E28" s="9">
        <v>759957</v>
      </c>
      <c r="F28" s="10">
        <v>81.548934018635293</v>
      </c>
      <c r="G28" s="11"/>
      <c r="H28" s="11"/>
      <c r="I28" s="9">
        <v>32689.723099999999</v>
      </c>
      <c r="J28" s="10">
        <v>5.2747749344073398</v>
      </c>
      <c r="K28" s="11"/>
      <c r="L28" s="11"/>
      <c r="M28" s="11"/>
      <c r="N28" s="9">
        <v>16433121.931</v>
      </c>
      <c r="O28" s="9">
        <v>34006782.701499999</v>
      </c>
      <c r="P28" s="9">
        <v>48967</v>
      </c>
      <c r="Q28" s="9">
        <v>45749</v>
      </c>
      <c r="R28" s="9">
        <v>7.0340335307875499</v>
      </c>
      <c r="S28" s="9">
        <v>12.6693431004554</v>
      </c>
      <c r="T28" s="9">
        <v>12.318959850488501</v>
      </c>
      <c r="U28" s="22">
        <v>2.8442600204836102</v>
      </c>
    </row>
    <row r="29" spans="1:21" ht="12" thickBot="1">
      <c r="A29" s="68"/>
      <c r="B29" s="57" t="s">
        <v>29</v>
      </c>
      <c r="C29" s="58"/>
      <c r="D29" s="9">
        <v>474474.57010000001</v>
      </c>
      <c r="E29" s="9">
        <v>592950</v>
      </c>
      <c r="F29" s="10">
        <v>80.019322050763094</v>
      </c>
      <c r="G29" s="11"/>
      <c r="H29" s="11"/>
      <c r="I29" s="9">
        <v>70973.236199999999</v>
      </c>
      <c r="J29" s="10">
        <v>14.9582803110063</v>
      </c>
      <c r="K29" s="11"/>
      <c r="L29" s="11"/>
      <c r="M29" s="11"/>
      <c r="N29" s="9">
        <v>10997856.6775</v>
      </c>
      <c r="O29" s="9">
        <v>25931544.007399999</v>
      </c>
      <c r="P29" s="9">
        <v>178704</v>
      </c>
      <c r="Q29" s="9">
        <v>171267</v>
      </c>
      <c r="R29" s="9">
        <v>4.3423426579551201</v>
      </c>
      <c r="S29" s="9">
        <v>2.65818612118363</v>
      </c>
      <c r="T29" s="9">
        <v>2.6976443331172999</v>
      </c>
      <c r="U29" s="22">
        <v>-1.46269141002984</v>
      </c>
    </row>
    <row r="30" spans="1:21" ht="12" thickBot="1">
      <c r="A30" s="68"/>
      <c r="B30" s="57" t="s">
        <v>30</v>
      </c>
      <c r="C30" s="58"/>
      <c r="D30" s="9">
        <v>1183046.1887999999</v>
      </c>
      <c r="E30" s="9">
        <v>964361</v>
      </c>
      <c r="F30" s="10">
        <v>122.676693561851</v>
      </c>
      <c r="G30" s="11"/>
      <c r="H30" s="11"/>
      <c r="I30" s="9">
        <v>158959.75930000001</v>
      </c>
      <c r="J30" s="10">
        <v>13.4364795563255</v>
      </c>
      <c r="K30" s="11"/>
      <c r="L30" s="11"/>
      <c r="M30" s="11"/>
      <c r="N30" s="9">
        <v>28361480.690299999</v>
      </c>
      <c r="O30" s="9">
        <v>56650160.1558</v>
      </c>
      <c r="P30" s="9">
        <v>108458</v>
      </c>
      <c r="Q30" s="9">
        <v>97950</v>
      </c>
      <c r="R30" s="9">
        <v>10.727922409392599</v>
      </c>
      <c r="S30" s="9">
        <v>12.3430595336444</v>
      </c>
      <c r="T30" s="9">
        <v>11.5742226983155</v>
      </c>
      <c r="U30" s="22">
        <v>6.6426649578877504</v>
      </c>
    </row>
    <row r="31" spans="1:21" ht="12" thickBot="1">
      <c r="A31" s="68"/>
      <c r="B31" s="57" t="s">
        <v>31</v>
      </c>
      <c r="C31" s="58"/>
      <c r="D31" s="9">
        <v>606507.76370000001</v>
      </c>
      <c r="E31" s="9">
        <v>540778</v>
      </c>
      <c r="F31" s="10">
        <v>112.15466673940099</v>
      </c>
      <c r="G31" s="11"/>
      <c r="H31" s="11"/>
      <c r="I31" s="9">
        <v>10238.2156</v>
      </c>
      <c r="J31" s="10">
        <v>1.6880601061958</v>
      </c>
      <c r="K31" s="11"/>
      <c r="L31" s="11"/>
      <c r="M31" s="11"/>
      <c r="N31" s="9">
        <v>20334762.722199999</v>
      </c>
      <c r="O31" s="9">
        <v>40637517.299900003</v>
      </c>
      <c r="P31" s="9">
        <v>28313</v>
      </c>
      <c r="Q31" s="9">
        <v>27407</v>
      </c>
      <c r="R31" s="9">
        <v>3.30572481482834</v>
      </c>
      <c r="S31" s="9">
        <v>23.907746625225201</v>
      </c>
      <c r="T31" s="9">
        <v>23.189750706024</v>
      </c>
      <c r="U31" s="22">
        <v>3.0961778257264401</v>
      </c>
    </row>
    <row r="32" spans="1:21" ht="12" thickBot="1">
      <c r="A32" s="68"/>
      <c r="B32" s="57" t="s">
        <v>32</v>
      </c>
      <c r="C32" s="58"/>
      <c r="D32" s="9">
        <v>105776.4682</v>
      </c>
      <c r="E32" s="9">
        <v>132313</v>
      </c>
      <c r="F32" s="10">
        <v>79.944123555508497</v>
      </c>
      <c r="G32" s="11"/>
      <c r="H32" s="11"/>
      <c r="I32" s="9">
        <v>26565.732</v>
      </c>
      <c r="J32" s="10">
        <v>25.114973540022199</v>
      </c>
      <c r="K32" s="11"/>
      <c r="L32" s="11"/>
      <c r="M32" s="11"/>
      <c r="N32" s="9">
        <v>3964725.4053000002</v>
      </c>
      <c r="O32" s="9">
        <v>7063368.0833000001</v>
      </c>
      <c r="P32" s="9">
        <v>33041</v>
      </c>
      <c r="Q32" s="9">
        <v>27529</v>
      </c>
      <c r="R32" s="9">
        <v>20.022521704384499</v>
      </c>
      <c r="S32" s="9">
        <v>3.7312767591779901</v>
      </c>
      <c r="T32" s="9">
        <v>3.91776577064187</v>
      </c>
      <c r="U32" s="22">
        <v>-4.7600857831101004</v>
      </c>
    </row>
    <row r="33" spans="1:21" ht="12" thickBot="1">
      <c r="A33" s="68"/>
      <c r="B33" s="57" t="s">
        <v>33</v>
      </c>
      <c r="C33" s="58"/>
      <c r="D33" s="9">
        <v>82.991600000000005</v>
      </c>
      <c r="E33" s="11"/>
      <c r="F33" s="11"/>
      <c r="G33" s="11"/>
      <c r="H33" s="11"/>
      <c r="I33" s="9">
        <v>17.2409</v>
      </c>
      <c r="J33" s="10">
        <v>20.774271131054199</v>
      </c>
      <c r="K33" s="11"/>
      <c r="L33" s="11"/>
      <c r="M33" s="11"/>
      <c r="N33" s="9">
        <v>2422.4207999999999</v>
      </c>
      <c r="O33" s="9">
        <v>5762.9285</v>
      </c>
      <c r="P33" s="9">
        <v>15</v>
      </c>
      <c r="Q33" s="9">
        <v>17</v>
      </c>
      <c r="R33" s="9">
        <v>-11.764705882352899</v>
      </c>
      <c r="S33" s="9">
        <v>6.4733333333333301</v>
      </c>
      <c r="T33" s="9">
        <v>6.0558823529411798</v>
      </c>
      <c r="U33" s="22">
        <v>6.8933139064270703</v>
      </c>
    </row>
    <row r="34" spans="1:21" ht="12" thickBot="1">
      <c r="A34" s="68"/>
      <c r="B34" s="57" t="s">
        <v>57</v>
      </c>
      <c r="C34" s="5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>
        <v>1</v>
      </c>
      <c r="O34" s="9">
        <v>1</v>
      </c>
      <c r="P34" s="11"/>
      <c r="Q34" s="11"/>
      <c r="R34" s="11"/>
      <c r="S34" s="11"/>
      <c r="T34" s="11"/>
      <c r="U34" s="23"/>
    </row>
    <row r="35" spans="1:21" ht="12" thickBot="1">
      <c r="A35" s="68"/>
      <c r="B35" s="57" t="s">
        <v>34</v>
      </c>
      <c r="C35" s="58"/>
      <c r="D35" s="9">
        <v>89407.660699999993</v>
      </c>
      <c r="E35" s="9">
        <v>95562</v>
      </c>
      <c r="F35" s="10">
        <v>93.559846696385605</v>
      </c>
      <c r="G35" s="11"/>
      <c r="H35" s="11"/>
      <c r="I35" s="9">
        <v>6168.7435999999998</v>
      </c>
      <c r="J35" s="10">
        <v>6.89956940121575</v>
      </c>
      <c r="K35" s="11"/>
      <c r="L35" s="11"/>
      <c r="M35" s="11"/>
      <c r="N35" s="9">
        <v>1562388.3987</v>
      </c>
      <c r="O35" s="9">
        <v>2536786.5778000001</v>
      </c>
      <c r="P35" s="9">
        <v>8797</v>
      </c>
      <c r="Q35" s="9">
        <v>4163</v>
      </c>
      <c r="R35" s="9">
        <v>111.31395628152799</v>
      </c>
      <c r="S35" s="9">
        <v>10.1866133909287</v>
      </c>
      <c r="T35" s="9">
        <v>11.0437278645208</v>
      </c>
      <c r="U35" s="22">
        <v>-7.7610973767800697</v>
      </c>
    </row>
    <row r="36" spans="1:21" ht="12" thickBot="1">
      <c r="A36" s="68"/>
      <c r="B36" s="57" t="s">
        <v>58</v>
      </c>
      <c r="C36" s="58"/>
      <c r="D36" s="11"/>
      <c r="E36" s="9">
        <v>359207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3"/>
    </row>
    <row r="37" spans="1:21" ht="12" thickBot="1">
      <c r="A37" s="68"/>
      <c r="B37" s="57" t="s">
        <v>59</v>
      </c>
      <c r="C37" s="58"/>
      <c r="D37" s="11"/>
      <c r="E37" s="9">
        <v>334996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3"/>
    </row>
    <row r="38" spans="1:21" ht="12" thickBot="1">
      <c r="A38" s="68"/>
      <c r="B38" s="57" t="s">
        <v>60</v>
      </c>
      <c r="C38" s="58"/>
      <c r="D38" s="11"/>
      <c r="E38" s="9">
        <v>259506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3"/>
    </row>
    <row r="39" spans="1:21" ht="12" thickBot="1">
      <c r="A39" s="68"/>
      <c r="B39" s="57" t="s">
        <v>35</v>
      </c>
      <c r="C39" s="58"/>
      <c r="D39" s="9">
        <v>267941.88050000003</v>
      </c>
      <c r="E39" s="9">
        <v>327565</v>
      </c>
      <c r="F39" s="10">
        <v>81.798079923068698</v>
      </c>
      <c r="G39" s="11"/>
      <c r="H39" s="11"/>
      <c r="I39" s="9">
        <v>12104.375400000001</v>
      </c>
      <c r="J39" s="10">
        <v>4.5175376754885503</v>
      </c>
      <c r="K39" s="11"/>
      <c r="L39" s="11"/>
      <c r="M39" s="11"/>
      <c r="N39" s="9">
        <v>6309942.3086999999</v>
      </c>
      <c r="O39" s="9">
        <v>13086331.203</v>
      </c>
      <c r="P39" s="9">
        <v>415</v>
      </c>
      <c r="Q39" s="9">
        <v>390</v>
      </c>
      <c r="R39" s="9">
        <v>6.4102564102564097</v>
      </c>
      <c r="S39" s="9">
        <v>762.84096385542205</v>
      </c>
      <c r="T39" s="9">
        <v>616.94230769230796</v>
      </c>
      <c r="U39" s="22">
        <v>23.648670928219001</v>
      </c>
    </row>
    <row r="40" spans="1:21" ht="12" thickBot="1">
      <c r="A40" s="68"/>
      <c r="B40" s="57" t="s">
        <v>36</v>
      </c>
      <c r="C40" s="58"/>
      <c r="D40" s="9">
        <v>820745.93240000005</v>
      </c>
      <c r="E40" s="9">
        <v>443781</v>
      </c>
      <c r="F40" s="10">
        <v>184.94390981137099</v>
      </c>
      <c r="G40" s="11"/>
      <c r="H40" s="11"/>
      <c r="I40" s="9">
        <v>43361.499900000003</v>
      </c>
      <c r="J40" s="10">
        <v>5.2831818213467896</v>
      </c>
      <c r="K40" s="11"/>
      <c r="L40" s="11"/>
      <c r="M40" s="11"/>
      <c r="N40" s="9">
        <v>10709488.904200001</v>
      </c>
      <c r="O40" s="9">
        <v>20819745.5612</v>
      </c>
      <c r="P40" s="9">
        <v>4366</v>
      </c>
      <c r="Q40" s="9">
        <v>4470</v>
      </c>
      <c r="R40" s="9">
        <v>-2.3266219239373598</v>
      </c>
      <c r="S40" s="9">
        <v>228.74153000458099</v>
      </c>
      <c r="T40" s="9">
        <v>224.76095525727101</v>
      </c>
      <c r="U40" s="22">
        <v>1.77102590739295</v>
      </c>
    </row>
    <row r="41" spans="1:21" ht="12" thickBot="1">
      <c r="A41" s="68"/>
      <c r="B41" s="57" t="s">
        <v>61</v>
      </c>
      <c r="C41" s="58"/>
      <c r="D41" s="11"/>
      <c r="E41" s="9">
        <v>129450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3"/>
    </row>
    <row r="42" spans="1:21" ht="12" thickBot="1">
      <c r="A42" s="68"/>
      <c r="B42" s="57" t="s">
        <v>62</v>
      </c>
      <c r="C42" s="58"/>
      <c r="D42" s="11"/>
      <c r="E42" s="9">
        <v>49605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3"/>
    </row>
    <row r="43" spans="1:21" ht="12" thickBot="1">
      <c r="A43" s="69"/>
      <c r="B43" s="57" t="s">
        <v>37</v>
      </c>
      <c r="C43" s="58"/>
      <c r="D43" s="12">
        <v>43204.267999999996</v>
      </c>
      <c r="E43" s="13"/>
      <c r="F43" s="13"/>
      <c r="G43" s="13"/>
      <c r="H43" s="13"/>
      <c r="I43" s="12">
        <v>3780.7330999999999</v>
      </c>
      <c r="J43" s="14">
        <v>8.7508324409060698</v>
      </c>
      <c r="K43" s="13"/>
      <c r="L43" s="13"/>
      <c r="M43" s="13"/>
      <c r="N43" s="12">
        <v>1024808.4616</v>
      </c>
      <c r="O43" s="12">
        <v>1859743.97</v>
      </c>
      <c r="P43" s="12">
        <v>47</v>
      </c>
      <c r="Q43" s="12">
        <v>52</v>
      </c>
      <c r="R43" s="12">
        <v>-9.6153846153846203</v>
      </c>
      <c r="S43" s="12">
        <v>1074.76595744681</v>
      </c>
      <c r="T43" s="12">
        <v>436.31153846153899</v>
      </c>
      <c r="U43" s="24">
        <v>146.329941499255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23" sqref="F23"/>
    </sheetView>
  </sheetViews>
  <sheetFormatPr defaultRowHeight="13.5"/>
  <cols>
    <col min="1" max="1" width="3.25" style="28" bestFit="1" customWidth="1"/>
    <col min="2" max="2" width="5.625" style="28" bestFit="1" customWidth="1"/>
    <col min="3" max="3" width="10.25" style="28" bestFit="1" customWidth="1"/>
    <col min="4" max="6" width="11.25" style="28" bestFit="1" customWidth="1"/>
    <col min="7" max="7" width="12.75" style="28" bestFit="1" customWidth="1"/>
    <col min="8" max="16384" width="9" style="26"/>
  </cols>
  <sheetData>
    <row r="1" spans="1:7" ht="16.5">
      <c r="A1" s="25" t="s">
        <v>63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64</v>
      </c>
      <c r="G1" s="25" t="s">
        <v>65</v>
      </c>
    </row>
    <row r="2" spans="1:7" ht="16.5">
      <c r="A2" s="27" t="s">
        <v>66</v>
      </c>
      <c r="B2" s="27">
        <v>12</v>
      </c>
      <c r="C2" s="27">
        <v>40952</v>
      </c>
      <c r="D2" s="27">
        <v>429530.99925812002</v>
      </c>
      <c r="E2" s="27">
        <v>347575.30310940201</v>
      </c>
      <c r="F2" s="27">
        <v>81955.696148717907</v>
      </c>
      <c r="G2" s="27">
        <v>0.19080275065192201</v>
      </c>
    </row>
    <row r="3" spans="1:7" ht="16.5">
      <c r="A3" s="27" t="s">
        <v>67</v>
      </c>
      <c r="B3" s="27">
        <v>13</v>
      </c>
      <c r="C3" s="27">
        <v>7815.1180000000004</v>
      </c>
      <c r="D3" s="27">
        <v>116532.408151108</v>
      </c>
      <c r="E3" s="27">
        <v>99960.339978632503</v>
      </c>
      <c r="F3" s="27">
        <v>16572.0681724756</v>
      </c>
      <c r="G3" s="27">
        <v>0.14220995202456099</v>
      </c>
    </row>
    <row r="4" spans="1:7" ht="16.5">
      <c r="A4" s="27" t="s">
        <v>68</v>
      </c>
      <c r="B4" s="27">
        <v>14</v>
      </c>
      <c r="C4" s="27">
        <v>99524</v>
      </c>
      <c r="D4" s="27">
        <v>106269.474947009</v>
      </c>
      <c r="E4" s="27">
        <v>89910.780542734996</v>
      </c>
      <c r="F4" s="27">
        <v>16358.694404273499</v>
      </c>
      <c r="G4" s="27">
        <v>0.15393596714795801</v>
      </c>
    </row>
    <row r="5" spans="1:7" ht="16.5">
      <c r="A5" s="27" t="s">
        <v>69</v>
      </c>
      <c r="B5" s="27">
        <v>15</v>
      </c>
      <c r="C5" s="27">
        <v>4400</v>
      </c>
      <c r="D5" s="27">
        <v>65032.6656230769</v>
      </c>
      <c r="E5" s="27">
        <v>52885.7500470085</v>
      </c>
      <c r="F5" s="27">
        <v>12146.915576068401</v>
      </c>
      <c r="G5" s="27">
        <v>0.186781757439726</v>
      </c>
    </row>
    <row r="6" spans="1:7" ht="16.5">
      <c r="A6" s="27" t="s">
        <v>70</v>
      </c>
      <c r="B6" s="27">
        <v>16</v>
      </c>
      <c r="C6" s="27">
        <v>8159</v>
      </c>
      <c r="D6" s="27">
        <v>334676.74133333302</v>
      </c>
      <c r="E6" s="27">
        <v>333424.183976923</v>
      </c>
      <c r="F6" s="27">
        <v>1252.5573564102599</v>
      </c>
      <c r="G6" s="27">
        <v>3.74258859883761E-3</v>
      </c>
    </row>
    <row r="7" spans="1:7" ht="16.5">
      <c r="A7" s="27" t="s">
        <v>71</v>
      </c>
      <c r="B7" s="27">
        <v>17</v>
      </c>
      <c r="C7" s="27">
        <v>18112</v>
      </c>
      <c r="D7" s="27">
        <v>270254.44367265003</v>
      </c>
      <c r="E7" s="27">
        <v>207210.963074359</v>
      </c>
      <c r="F7" s="27">
        <v>63043.480598290596</v>
      </c>
      <c r="G7" s="27">
        <v>0.233274538400017</v>
      </c>
    </row>
    <row r="8" spans="1:7" ht="16.5">
      <c r="A8" s="27" t="s">
        <v>72</v>
      </c>
      <c r="B8" s="27">
        <v>18</v>
      </c>
      <c r="C8" s="27">
        <v>46274</v>
      </c>
      <c r="D8" s="27">
        <v>149854.390440171</v>
      </c>
      <c r="E8" s="27">
        <v>138441.48507264999</v>
      </c>
      <c r="F8" s="27">
        <v>11412.9053675214</v>
      </c>
      <c r="G8" s="27">
        <v>7.6159966578209407E-2</v>
      </c>
    </row>
    <row r="9" spans="1:7" ht="16.5">
      <c r="A9" s="27" t="s">
        <v>73</v>
      </c>
      <c r="B9" s="27">
        <v>19</v>
      </c>
      <c r="C9" s="27">
        <v>19601</v>
      </c>
      <c r="D9" s="27">
        <v>85949.045365811995</v>
      </c>
      <c r="E9" s="27">
        <v>73140.042678632497</v>
      </c>
      <c r="F9" s="27">
        <v>12809.0026871795</v>
      </c>
      <c r="G9" s="27">
        <v>0.14903019146591401</v>
      </c>
    </row>
    <row r="10" spans="1:7" ht="16.5">
      <c r="A10" s="27" t="s">
        <v>74</v>
      </c>
      <c r="B10" s="27">
        <v>21</v>
      </c>
      <c r="C10" s="27">
        <v>192236</v>
      </c>
      <c r="D10" s="27">
        <v>698359.33140000002</v>
      </c>
      <c r="E10" s="27">
        <v>651032.16040000005</v>
      </c>
      <c r="F10" s="27">
        <v>47327.171000000002</v>
      </c>
      <c r="G10" s="27">
        <v>6.7769082293385102E-2</v>
      </c>
    </row>
    <row r="11" spans="1:7" ht="16.5">
      <c r="A11" s="27" t="s">
        <v>75</v>
      </c>
      <c r="B11" s="27">
        <v>22</v>
      </c>
      <c r="C11" s="27">
        <v>79498</v>
      </c>
      <c r="D11" s="27">
        <v>1001938.26791709</v>
      </c>
      <c r="E11" s="27">
        <v>951506.26937606803</v>
      </c>
      <c r="F11" s="27">
        <v>50431.998541025598</v>
      </c>
      <c r="G11" s="27">
        <v>5.03344369168248E-2</v>
      </c>
    </row>
    <row r="12" spans="1:7" ht="16.5">
      <c r="A12" s="27" t="s">
        <v>76</v>
      </c>
      <c r="B12" s="27">
        <v>23</v>
      </c>
      <c r="C12" s="27">
        <v>199818.823</v>
      </c>
      <c r="D12" s="27">
        <v>1145945.74110342</v>
      </c>
      <c r="E12" s="27">
        <v>1017679.42589231</v>
      </c>
      <c r="F12" s="27">
        <v>128266.315211111</v>
      </c>
      <c r="G12" s="27">
        <v>0.111930530923397</v>
      </c>
    </row>
    <row r="13" spans="1:7" ht="16.5">
      <c r="A13" s="27" t="s">
        <v>77</v>
      </c>
      <c r="B13" s="27">
        <v>24</v>
      </c>
      <c r="C13" s="27">
        <v>13266</v>
      </c>
      <c r="D13" s="27">
        <v>443263.69885640999</v>
      </c>
      <c r="E13" s="27">
        <v>436834.85379743599</v>
      </c>
      <c r="F13" s="27">
        <v>6428.8450589743597</v>
      </c>
      <c r="G13" s="27">
        <v>1.45034323260857E-2</v>
      </c>
    </row>
    <row r="14" spans="1:7" ht="16.5">
      <c r="A14" s="27" t="s">
        <v>78</v>
      </c>
      <c r="B14" s="27">
        <v>25</v>
      </c>
      <c r="C14" s="27">
        <v>64546</v>
      </c>
      <c r="D14" s="27">
        <v>794574.98239999998</v>
      </c>
      <c r="E14" s="27">
        <v>775994.83940000006</v>
      </c>
      <c r="F14" s="27">
        <v>18580.143</v>
      </c>
      <c r="G14" s="27">
        <v>2.3383750321308901E-2</v>
      </c>
    </row>
    <row r="15" spans="1:7" ht="16.5">
      <c r="A15" s="27" t="s">
        <v>79</v>
      </c>
      <c r="B15" s="27">
        <v>26</v>
      </c>
      <c r="C15" s="27">
        <v>51626</v>
      </c>
      <c r="D15" s="27">
        <v>252521.21244690299</v>
      </c>
      <c r="E15" s="27">
        <v>227827.61846017701</v>
      </c>
      <c r="F15" s="27">
        <v>24693.5939867257</v>
      </c>
      <c r="G15" s="27">
        <v>9.7788196672459596E-2</v>
      </c>
    </row>
    <row r="16" spans="1:7" ht="16.5">
      <c r="A16" s="27" t="s">
        <v>80</v>
      </c>
      <c r="B16" s="27">
        <v>27</v>
      </c>
      <c r="C16" s="27">
        <v>166622.23800000001</v>
      </c>
      <c r="D16" s="27">
        <v>932651.88104601798</v>
      </c>
      <c r="E16" s="27">
        <v>831881.003499115</v>
      </c>
      <c r="F16" s="27">
        <v>100770.87754690299</v>
      </c>
      <c r="G16" s="27">
        <v>0.10804768595318</v>
      </c>
    </row>
    <row r="17" spans="1:7" ht="16.5">
      <c r="A17" s="27" t="s">
        <v>81</v>
      </c>
      <c r="B17" s="27">
        <v>29</v>
      </c>
      <c r="C17" s="27">
        <v>203436</v>
      </c>
      <c r="D17" s="27">
        <v>2288454.1128410301</v>
      </c>
      <c r="E17" s="27">
        <v>2051238.8589093999</v>
      </c>
      <c r="F17" s="27">
        <v>237215.253931624</v>
      </c>
      <c r="G17" s="27">
        <v>0.103657422100166</v>
      </c>
    </row>
    <row r="18" spans="1:7" ht="16.5">
      <c r="A18" s="27" t="s">
        <v>82</v>
      </c>
      <c r="B18" s="27">
        <v>31</v>
      </c>
      <c r="C18" s="27">
        <v>30573.804</v>
      </c>
      <c r="D18" s="27">
        <v>221686.53792060399</v>
      </c>
      <c r="E18" s="27">
        <v>187716.372573022</v>
      </c>
      <c r="F18" s="27">
        <v>33970.165347581598</v>
      </c>
      <c r="G18" s="27">
        <v>0.153235129504111</v>
      </c>
    </row>
    <row r="19" spans="1:7" ht="16.5">
      <c r="A19" s="27" t="s">
        <v>83</v>
      </c>
      <c r="B19" s="27">
        <v>32</v>
      </c>
      <c r="C19" s="27">
        <v>12668.276</v>
      </c>
      <c r="D19" s="27">
        <v>177596.23632273701</v>
      </c>
      <c r="E19" s="27">
        <v>167047.75415632399</v>
      </c>
      <c r="F19" s="27">
        <v>10548.482166412199</v>
      </c>
      <c r="G19" s="27">
        <v>5.9395865502706598E-2</v>
      </c>
    </row>
    <row r="20" spans="1:7" ht="16.5">
      <c r="A20" s="27" t="s">
        <v>84</v>
      </c>
      <c r="B20" s="27">
        <v>33</v>
      </c>
      <c r="C20" s="27">
        <v>58849.341</v>
      </c>
      <c r="D20" s="27">
        <v>584030.61799659603</v>
      </c>
      <c r="E20" s="27">
        <v>470828.68225398299</v>
      </c>
      <c r="F20" s="27">
        <v>113201.935742613</v>
      </c>
      <c r="G20" s="27">
        <v>0.193828768996616</v>
      </c>
    </row>
    <row r="21" spans="1:7" ht="16.5">
      <c r="A21" s="27" t="s">
        <v>85</v>
      </c>
      <c r="B21" s="27">
        <v>34</v>
      </c>
      <c r="C21" s="27">
        <v>37579.548999999999</v>
      </c>
      <c r="D21" s="27">
        <v>169096.34152778899</v>
      </c>
      <c r="E21" s="27">
        <v>120474.404568917</v>
      </c>
      <c r="F21" s="27">
        <v>48621.936958872298</v>
      </c>
      <c r="G21" s="27">
        <v>0.28753985165836299</v>
      </c>
    </row>
    <row r="22" spans="1:7" ht="16.5">
      <c r="A22" s="27" t="s">
        <v>86</v>
      </c>
      <c r="B22" s="27">
        <v>35</v>
      </c>
      <c r="C22" s="27">
        <v>27641.236000000001</v>
      </c>
      <c r="D22" s="27">
        <v>619736.83232743398</v>
      </c>
      <c r="E22" s="27">
        <v>587047.13320355001</v>
      </c>
      <c r="F22" s="27">
        <v>32689.6991238835</v>
      </c>
      <c r="G22" s="27">
        <v>5.2747710671183903E-2</v>
      </c>
    </row>
    <row r="23" spans="1:7" ht="16.5">
      <c r="A23" s="27" t="s">
        <v>87</v>
      </c>
      <c r="B23" s="27">
        <v>36</v>
      </c>
      <c r="C23" s="27">
        <v>106623.13800000001</v>
      </c>
      <c r="D23" s="27">
        <v>474474.57209823001</v>
      </c>
      <c r="E23" s="27">
        <v>403501.24917617999</v>
      </c>
      <c r="F23" s="27">
        <v>70973.322922049803</v>
      </c>
      <c r="G23" s="27">
        <v>0.14958298525501701</v>
      </c>
    </row>
    <row r="24" spans="1:7" ht="16.5">
      <c r="A24" s="27" t="s">
        <v>88</v>
      </c>
      <c r="B24" s="27">
        <v>37</v>
      </c>
      <c r="C24" s="27">
        <v>135405.511</v>
      </c>
      <c r="D24" s="27">
        <v>1183046.18615398</v>
      </c>
      <c r="E24" s="27">
        <v>1024086.41010915</v>
      </c>
      <c r="F24" s="27">
        <v>158959.776044834</v>
      </c>
      <c r="G24" s="27">
        <v>0.134364810017776</v>
      </c>
    </row>
    <row r="25" spans="1:7" ht="16.5">
      <c r="A25" s="27" t="s">
        <v>89</v>
      </c>
      <c r="B25" s="27">
        <v>38</v>
      </c>
      <c r="C25" s="27">
        <v>138414.69200000001</v>
      </c>
      <c r="D25" s="27">
        <v>606507.75811386399</v>
      </c>
      <c r="E25" s="27">
        <v>596269.54324070795</v>
      </c>
      <c r="F25" s="27">
        <v>10238.214873156299</v>
      </c>
      <c r="G25" s="27">
        <v>1.6880600019025999E-2</v>
      </c>
    </row>
    <row r="26" spans="1:7" ht="16.5">
      <c r="A26" s="27" t="s">
        <v>90</v>
      </c>
      <c r="B26" s="27">
        <v>39</v>
      </c>
      <c r="C26" s="27">
        <v>89471.39</v>
      </c>
      <c r="D26" s="27">
        <v>105776.338234347</v>
      </c>
      <c r="E26" s="27">
        <v>79210.761239769199</v>
      </c>
      <c r="F26" s="27">
        <v>26565.576994577699</v>
      </c>
      <c r="G26" s="27">
        <v>0.25114857857644701</v>
      </c>
    </row>
    <row r="27" spans="1:7" ht="16.5">
      <c r="A27" s="27" t="s">
        <v>91</v>
      </c>
      <c r="B27" s="27">
        <v>40</v>
      </c>
      <c r="C27" s="27">
        <v>25</v>
      </c>
      <c r="D27" s="27">
        <v>82.991500000000002</v>
      </c>
      <c r="E27" s="27">
        <v>65.750699999999995</v>
      </c>
      <c r="F27" s="27">
        <v>17.2408</v>
      </c>
      <c r="G27" s="27">
        <v>0.20774175668592601</v>
      </c>
    </row>
    <row r="28" spans="1:7" ht="16.5">
      <c r="A28" s="27" t="s">
        <v>92</v>
      </c>
      <c r="B28" s="27">
        <v>42</v>
      </c>
      <c r="C28" s="27">
        <v>6021.4030000000002</v>
      </c>
      <c r="D28" s="27">
        <v>89407.660399999993</v>
      </c>
      <c r="E28" s="27">
        <v>83238.916599999997</v>
      </c>
      <c r="F28" s="27">
        <v>6168.7438000000002</v>
      </c>
      <c r="G28" s="27">
        <v>6.8995696480611601E-2</v>
      </c>
    </row>
    <row r="29" spans="1:7" ht="16.5">
      <c r="A29" s="27" t="s">
        <v>93</v>
      </c>
      <c r="B29" s="27">
        <v>75</v>
      </c>
      <c r="C29" s="27">
        <v>437</v>
      </c>
      <c r="D29" s="27">
        <v>267941.88034188002</v>
      </c>
      <c r="E29" s="27">
        <v>255837.505128205</v>
      </c>
      <c r="F29" s="27">
        <v>12104.375213675199</v>
      </c>
      <c r="G29" s="27">
        <v>4.5175376086152103E-2</v>
      </c>
    </row>
    <row r="30" spans="1:7" ht="16.5">
      <c r="A30" s="27" t="s">
        <v>94</v>
      </c>
      <c r="B30" s="27">
        <v>76</v>
      </c>
      <c r="C30" s="27">
        <v>4431</v>
      </c>
      <c r="D30" s="27">
        <v>820745.91958717897</v>
      </c>
      <c r="E30" s="27">
        <v>777384.43387777801</v>
      </c>
      <c r="F30" s="27">
        <v>43361.485709401699</v>
      </c>
      <c r="G30" s="27">
        <v>5.2831801748355597E-2</v>
      </c>
    </row>
    <row r="31" spans="1:7" ht="16.5">
      <c r="A31" s="27" t="s">
        <v>95</v>
      </c>
      <c r="B31" s="27">
        <v>99</v>
      </c>
      <c r="C31" s="27">
        <v>48</v>
      </c>
      <c r="D31" s="27">
        <v>43204.268058392001</v>
      </c>
      <c r="E31" s="27">
        <v>39423.534679676297</v>
      </c>
      <c r="F31" s="27">
        <v>3780.7333787156799</v>
      </c>
      <c r="G31" s="27">
        <v>8.7508330741904894E-2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5"/>
  <sheetViews>
    <sheetView workbookViewId="0">
      <selection activeCell="L9" sqref="L9"/>
    </sheetView>
  </sheetViews>
  <sheetFormatPr defaultRowHeight="11.25"/>
  <cols>
    <col min="1" max="1" width="7.75" style="1" customWidth="1"/>
    <col min="2" max="2" width="10.625" style="80" bestFit="1" customWidth="1"/>
    <col min="3" max="3" width="7.5" style="1" customWidth="1"/>
    <col min="4" max="4" width="9" style="1"/>
    <col min="5" max="5" width="16.875" style="1" bestFit="1" customWidth="1"/>
    <col min="6" max="16384" width="9" style="1"/>
  </cols>
  <sheetData>
    <row r="1" spans="1:11" ht="13.5" thickBot="1">
      <c r="A1" s="70"/>
      <c r="B1" s="70"/>
      <c r="C1" s="70"/>
    </row>
    <row r="2" spans="1:11" ht="12" thickBot="1">
      <c r="A2" s="6" t="s">
        <v>101</v>
      </c>
      <c r="B2" s="71" t="s">
        <v>102</v>
      </c>
      <c r="C2" s="19" t="s">
        <v>103</v>
      </c>
      <c r="D2" s="1" t="s">
        <v>104</v>
      </c>
      <c r="E2" s="81" t="s">
        <v>105</v>
      </c>
      <c r="G2" s="1" t="s">
        <v>40</v>
      </c>
      <c r="H2" s="1" t="s">
        <v>40</v>
      </c>
      <c r="I2" s="1" t="s">
        <v>40</v>
      </c>
    </row>
    <row r="3" spans="1:11" ht="12" thickBot="1">
      <c r="A3" s="72">
        <v>41445</v>
      </c>
      <c r="B3" s="73">
        <v>96.4071</v>
      </c>
      <c r="C3" s="74">
        <v>120001</v>
      </c>
      <c r="D3" s="1">
        <v>96.410300000000007</v>
      </c>
      <c r="E3" s="75">
        <v>-3.200000000006753E-3</v>
      </c>
      <c r="G3" s="1">
        <v>96.410300000000007</v>
      </c>
      <c r="H3" s="1">
        <v>96.410300000000007</v>
      </c>
      <c r="I3" s="1">
        <v>96.410300000000007</v>
      </c>
      <c r="J3" s="1">
        <f>G3-H3</f>
        <v>0</v>
      </c>
      <c r="K3" s="1">
        <f>G3-I3</f>
        <v>0</v>
      </c>
    </row>
    <row r="4" spans="1:11" ht="12" thickBot="1">
      <c r="A4" s="76"/>
      <c r="B4" s="73">
        <v>876.90390000000002</v>
      </c>
      <c r="C4" s="74">
        <v>120002</v>
      </c>
      <c r="D4" s="1">
        <v>876.923</v>
      </c>
      <c r="E4" s="75">
        <v>-1.9099999999980355E-2</v>
      </c>
      <c r="G4" s="1">
        <v>876.923</v>
      </c>
      <c r="H4" s="1">
        <v>876.923</v>
      </c>
      <c r="I4" s="1">
        <v>876.923</v>
      </c>
      <c r="J4" s="1">
        <f t="shared" ref="J4:J67" si="0">G4-H4</f>
        <v>0</v>
      </c>
      <c r="K4" s="1">
        <f t="shared" ref="K4:K67" si="1">G4-I4</f>
        <v>0</v>
      </c>
    </row>
    <row r="5" spans="1:11" ht="12" thickBot="1">
      <c r="A5" s="76"/>
      <c r="B5" s="73">
        <v>50.762099999999997</v>
      </c>
      <c r="C5" s="74">
        <v>120004</v>
      </c>
      <c r="D5" s="1">
        <v>50.769300000000001</v>
      </c>
      <c r="E5" s="75">
        <v>-7.2000000000045361E-3</v>
      </c>
      <c r="G5" s="1">
        <v>50.769300000000001</v>
      </c>
      <c r="H5" s="1">
        <v>50.769300000000001</v>
      </c>
      <c r="I5" s="1">
        <v>50.769300000000001</v>
      </c>
      <c r="J5" s="1">
        <f t="shared" si="0"/>
        <v>0</v>
      </c>
      <c r="K5" s="1">
        <f t="shared" si="1"/>
        <v>0</v>
      </c>
    </row>
    <row r="6" spans="1:11" ht="12" thickBot="1">
      <c r="A6" s="76"/>
      <c r="B6" s="73">
        <v>1.5384</v>
      </c>
      <c r="C6" s="74">
        <v>120008</v>
      </c>
      <c r="D6" s="1">
        <v>1.5385</v>
      </c>
      <c r="E6" s="75">
        <v>-9.9999999999988987E-5</v>
      </c>
      <c r="G6" s="1">
        <v>1.5385</v>
      </c>
      <c r="H6" s="1">
        <v>1.5385</v>
      </c>
      <c r="I6" s="1">
        <v>1.5385</v>
      </c>
      <c r="J6" s="1">
        <f t="shared" si="0"/>
        <v>0</v>
      </c>
      <c r="K6" s="1">
        <f t="shared" si="1"/>
        <v>0</v>
      </c>
    </row>
    <row r="7" spans="1:11" ht="12" thickBot="1">
      <c r="A7" s="76"/>
      <c r="B7" s="73">
        <v>923.06619999999998</v>
      </c>
      <c r="C7" s="74">
        <v>120010</v>
      </c>
      <c r="D7" s="1">
        <v>923.07640000000004</v>
      </c>
      <c r="E7" s="75">
        <v>-1.0200000000054388E-2</v>
      </c>
      <c r="G7" s="1">
        <v>923.07640000000004</v>
      </c>
      <c r="H7" s="1">
        <v>923.07640000000004</v>
      </c>
      <c r="I7" s="1">
        <v>923.07640000000004</v>
      </c>
      <c r="J7" s="1">
        <f t="shared" si="0"/>
        <v>0</v>
      </c>
      <c r="K7" s="1">
        <f t="shared" si="1"/>
        <v>0</v>
      </c>
    </row>
    <row r="8" spans="1:11" ht="12" thickBot="1">
      <c r="A8" s="76"/>
      <c r="B8" s="73">
        <v>367.65820000000002</v>
      </c>
      <c r="C8" s="74">
        <v>120011</v>
      </c>
      <c r="D8" s="1">
        <v>367.69220000000001</v>
      </c>
      <c r="E8" s="75">
        <v>-3.3999999999991815E-2</v>
      </c>
      <c r="G8" s="1">
        <v>367.69220000000001</v>
      </c>
      <c r="H8" s="1">
        <v>367.69220000000001</v>
      </c>
      <c r="I8" s="1">
        <v>367.69220000000001</v>
      </c>
      <c r="J8" s="1">
        <f t="shared" si="0"/>
        <v>0</v>
      </c>
      <c r="K8" s="1">
        <f t="shared" si="1"/>
        <v>0</v>
      </c>
    </row>
    <row r="9" spans="1:11" ht="12" thickBot="1">
      <c r="A9" s="76"/>
      <c r="B9" s="73">
        <v>289.5514</v>
      </c>
      <c r="C9" s="74">
        <v>120014</v>
      </c>
      <c r="D9" s="1">
        <v>289.57260000000002</v>
      </c>
      <c r="E9" s="75">
        <v>-2.1200000000021646E-2</v>
      </c>
      <c r="G9" s="1">
        <v>289.57260000000002</v>
      </c>
      <c r="H9" s="1">
        <v>289.57260000000002</v>
      </c>
      <c r="I9" s="1">
        <v>289.57260000000002</v>
      </c>
      <c r="J9" s="1">
        <f t="shared" si="0"/>
        <v>0</v>
      </c>
      <c r="K9" s="1">
        <f t="shared" si="1"/>
        <v>0</v>
      </c>
    </row>
    <row r="10" spans="1:11" ht="12" thickBot="1">
      <c r="A10" s="76"/>
      <c r="B10" s="73">
        <v>1353.4768999999999</v>
      </c>
      <c r="C10" s="74">
        <v>120015</v>
      </c>
      <c r="D10" s="1">
        <v>1353.5038</v>
      </c>
      <c r="E10" s="75">
        <v>-2.6900000000068758E-2</v>
      </c>
      <c r="G10" s="1">
        <v>1353.5038</v>
      </c>
      <c r="H10" s="1">
        <v>1353.5038</v>
      </c>
      <c r="I10" s="1">
        <v>1353.5038</v>
      </c>
      <c r="J10" s="1">
        <f t="shared" si="0"/>
        <v>0</v>
      </c>
      <c r="K10" s="1">
        <f t="shared" si="1"/>
        <v>0</v>
      </c>
    </row>
    <row r="11" spans="1:11" ht="12" thickBot="1">
      <c r="A11" s="76"/>
      <c r="B11" s="73">
        <v>301.7731</v>
      </c>
      <c r="C11" s="74">
        <v>120017</v>
      </c>
      <c r="D11" s="1">
        <v>301.79469999999998</v>
      </c>
      <c r="E11" s="75">
        <v>-2.1599999999978081E-2</v>
      </c>
      <c r="G11" s="1">
        <v>301.79469999999998</v>
      </c>
      <c r="H11" s="1">
        <v>301.79469999999998</v>
      </c>
      <c r="I11" s="1">
        <v>301.79469999999998</v>
      </c>
      <c r="J11" s="1">
        <f t="shared" si="0"/>
        <v>0</v>
      </c>
      <c r="K11" s="1">
        <f t="shared" si="1"/>
        <v>0</v>
      </c>
    </row>
    <row r="12" spans="1:11" ht="12" thickBot="1">
      <c r="A12" s="76"/>
      <c r="B12" s="73">
        <v>776.16750000000002</v>
      </c>
      <c r="C12" s="74">
        <v>120020</v>
      </c>
      <c r="D12" s="1">
        <v>776.18790000000001</v>
      </c>
      <c r="E12" s="75">
        <v>-2.0399999999995089E-2</v>
      </c>
      <c r="G12" s="1">
        <v>776.18790000000001</v>
      </c>
      <c r="H12" s="1">
        <v>776.18790000000001</v>
      </c>
      <c r="I12" s="1">
        <v>776.18790000000001</v>
      </c>
      <c r="J12" s="1">
        <f t="shared" si="0"/>
        <v>0</v>
      </c>
      <c r="K12" s="1">
        <f t="shared" si="1"/>
        <v>0</v>
      </c>
    </row>
    <row r="13" spans="1:11" ht="12" thickBot="1">
      <c r="A13" s="76"/>
      <c r="B13" s="73">
        <v>733.48170000000005</v>
      </c>
      <c r="C13" s="74">
        <v>120022</v>
      </c>
      <c r="D13" s="1">
        <v>733.50419999999997</v>
      </c>
      <c r="E13" s="75">
        <v>-2.2499999999922693E-2</v>
      </c>
      <c r="G13" s="1">
        <v>733.50419999999997</v>
      </c>
      <c r="H13" s="1">
        <v>733.50419999999997</v>
      </c>
      <c r="I13" s="1">
        <v>733.50419999999997</v>
      </c>
      <c r="J13" s="1">
        <f t="shared" si="0"/>
        <v>0</v>
      </c>
      <c r="K13" s="1">
        <f t="shared" si="1"/>
        <v>0</v>
      </c>
    </row>
    <row r="14" spans="1:11" ht="12" thickBot="1">
      <c r="A14" s="76"/>
      <c r="B14" s="73">
        <v>1019.322</v>
      </c>
      <c r="C14" s="74">
        <v>120023</v>
      </c>
      <c r="D14" s="1">
        <v>1019.3502999999999</v>
      </c>
      <c r="E14" s="75">
        <v>-2.8299999999944703E-2</v>
      </c>
      <c r="G14" s="1">
        <v>1019.3502999999999</v>
      </c>
      <c r="H14" s="1">
        <v>1019.3502999999999</v>
      </c>
      <c r="I14" s="1">
        <v>1019.3502999999999</v>
      </c>
      <c r="J14" s="1">
        <f t="shared" si="0"/>
        <v>0</v>
      </c>
      <c r="K14" s="1">
        <f t="shared" si="1"/>
        <v>0</v>
      </c>
    </row>
    <row r="15" spans="1:11" ht="12" thickBot="1">
      <c r="A15" s="76"/>
      <c r="B15" s="73">
        <v>857.68510000000003</v>
      </c>
      <c r="C15" s="74">
        <v>120024</v>
      </c>
      <c r="D15" s="1">
        <v>857.70920000000001</v>
      </c>
      <c r="E15" s="75">
        <v>-2.4099999999975807E-2</v>
      </c>
      <c r="G15" s="1">
        <v>857.70920000000001</v>
      </c>
      <c r="H15" s="1">
        <v>857.70920000000001</v>
      </c>
      <c r="I15" s="1">
        <v>857.70920000000001</v>
      </c>
      <c r="J15" s="1">
        <f t="shared" si="0"/>
        <v>0</v>
      </c>
      <c r="K15" s="1">
        <f t="shared" si="1"/>
        <v>0</v>
      </c>
    </row>
    <row r="16" spans="1:11" ht="12" thickBot="1">
      <c r="A16" s="76"/>
      <c r="B16" s="73">
        <v>29.8231</v>
      </c>
      <c r="C16" s="74">
        <v>120026</v>
      </c>
      <c r="D16" s="1">
        <v>29.8291</v>
      </c>
      <c r="E16" s="75">
        <v>-6.0000000000002274E-3</v>
      </c>
      <c r="G16" s="1">
        <v>29.8291</v>
      </c>
      <c r="H16" s="1">
        <v>29.8291</v>
      </c>
      <c r="I16" s="1">
        <v>29.8291</v>
      </c>
      <c r="J16" s="1">
        <f t="shared" si="0"/>
        <v>0</v>
      </c>
      <c r="K16" s="1">
        <f t="shared" si="1"/>
        <v>0</v>
      </c>
    </row>
    <row r="17" spans="1:11" ht="12" thickBot="1">
      <c r="A17" s="76"/>
      <c r="B17" s="73">
        <v>931.43849999999998</v>
      </c>
      <c r="C17" s="74">
        <v>120027</v>
      </c>
      <c r="D17" s="1">
        <v>931.46969999999999</v>
      </c>
      <c r="E17" s="75">
        <v>-3.1200000000012551E-2</v>
      </c>
      <c r="G17" s="1">
        <v>931.46969999999999</v>
      </c>
      <c r="H17" s="1">
        <v>931.46969999999999</v>
      </c>
      <c r="I17" s="1">
        <v>931.46969999999999</v>
      </c>
      <c r="J17" s="1">
        <f t="shared" si="0"/>
        <v>0</v>
      </c>
      <c r="K17" s="1">
        <f t="shared" si="1"/>
        <v>0</v>
      </c>
    </row>
    <row r="18" spans="1:11" ht="12" thickBot="1">
      <c r="A18" s="76"/>
      <c r="B18" s="73">
        <v>962.6635</v>
      </c>
      <c r="C18" s="74">
        <v>120028</v>
      </c>
      <c r="D18" s="1">
        <v>962.66700000000003</v>
      </c>
      <c r="E18" s="75">
        <v>-3.5000000000309228E-3</v>
      </c>
      <c r="G18" s="1">
        <v>962.66700000000003</v>
      </c>
      <c r="H18" s="1">
        <v>962.66700000000003</v>
      </c>
      <c r="I18" s="1">
        <v>962.66700000000003</v>
      </c>
      <c r="J18" s="1">
        <f t="shared" si="0"/>
        <v>0</v>
      </c>
      <c r="K18" s="1">
        <f t="shared" si="1"/>
        <v>0</v>
      </c>
    </row>
    <row r="19" spans="1:11" ht="12" thickBot="1">
      <c r="A19" s="76"/>
      <c r="B19" s="73">
        <v>885.53660000000002</v>
      </c>
      <c r="C19" s="74">
        <v>120029</v>
      </c>
      <c r="D19" s="1">
        <v>885.55539999999996</v>
      </c>
      <c r="E19" s="75">
        <v>-1.8799999999941974E-2</v>
      </c>
      <c r="G19" s="1">
        <v>885.55539999999996</v>
      </c>
      <c r="H19" s="1">
        <v>885.55539999999996</v>
      </c>
      <c r="I19" s="1">
        <v>885.55539999999996</v>
      </c>
      <c r="J19" s="1">
        <f t="shared" si="0"/>
        <v>0</v>
      </c>
      <c r="K19" s="1">
        <f t="shared" si="1"/>
        <v>0</v>
      </c>
    </row>
    <row r="20" spans="1:11" ht="12" thickBot="1">
      <c r="A20" s="76"/>
      <c r="B20" s="73">
        <v>575.72649999999999</v>
      </c>
      <c r="C20" s="74">
        <v>120030</v>
      </c>
      <c r="D20" s="1">
        <v>575.76059999999995</v>
      </c>
      <c r="E20" s="75">
        <v>-3.4099999999966712E-2</v>
      </c>
      <c r="G20" s="1">
        <v>575.76059999999995</v>
      </c>
      <c r="H20" s="1">
        <v>575.76059999999995</v>
      </c>
      <c r="I20" s="1">
        <v>575.76059999999995</v>
      </c>
      <c r="J20" s="1">
        <f t="shared" si="0"/>
        <v>0</v>
      </c>
      <c r="K20" s="1">
        <f t="shared" si="1"/>
        <v>0</v>
      </c>
    </row>
    <row r="21" spans="1:11" ht="12" thickBot="1">
      <c r="A21" s="76"/>
      <c r="B21" s="73">
        <v>82.301100000000005</v>
      </c>
      <c r="C21" s="74">
        <v>120032</v>
      </c>
      <c r="D21" s="1">
        <v>82.307699999999997</v>
      </c>
      <c r="E21" s="75">
        <v>-6.5999999999917236E-3</v>
      </c>
      <c r="G21" s="1">
        <v>82.307699999999997</v>
      </c>
      <c r="H21" s="1">
        <v>82.307699999999997</v>
      </c>
      <c r="I21" s="1">
        <v>82.307699999999997</v>
      </c>
      <c r="J21" s="1">
        <f t="shared" si="0"/>
        <v>0</v>
      </c>
      <c r="K21" s="1">
        <f t="shared" si="1"/>
        <v>0</v>
      </c>
    </row>
    <row r="22" spans="1:11" ht="12" thickBot="1">
      <c r="A22" s="76"/>
      <c r="B22" s="73">
        <v>566.22379999999998</v>
      </c>
      <c r="C22" s="74">
        <v>120033</v>
      </c>
      <c r="D22" s="1">
        <v>566.25630000000001</v>
      </c>
      <c r="E22" s="75">
        <v>-3.2500000000027285E-2</v>
      </c>
      <c r="G22" s="1">
        <v>566.25630000000001</v>
      </c>
      <c r="H22" s="1">
        <v>566.25630000000001</v>
      </c>
      <c r="I22" s="1">
        <v>566.25630000000001</v>
      </c>
      <c r="J22" s="1">
        <f t="shared" si="0"/>
        <v>0</v>
      </c>
      <c r="K22" s="1">
        <f t="shared" si="1"/>
        <v>0</v>
      </c>
    </row>
    <row r="23" spans="1:11" ht="12" thickBot="1">
      <c r="A23" s="76"/>
      <c r="B23" s="73">
        <v>155.36689999999999</v>
      </c>
      <c r="C23" s="74">
        <v>120034</v>
      </c>
      <c r="D23" s="1">
        <v>155.3845</v>
      </c>
      <c r="E23" s="75">
        <v>-1.7600000000015825E-2</v>
      </c>
      <c r="G23" s="1">
        <v>155.3845</v>
      </c>
      <c r="H23" s="1">
        <v>155.3845</v>
      </c>
      <c r="I23" s="1">
        <v>155.3845</v>
      </c>
      <c r="J23" s="1">
        <f t="shared" si="0"/>
        <v>0</v>
      </c>
      <c r="K23" s="1">
        <f t="shared" si="1"/>
        <v>0</v>
      </c>
    </row>
    <row r="24" spans="1:11" ht="12" thickBot="1">
      <c r="A24" s="76"/>
      <c r="B24" s="73">
        <v>1019.7467</v>
      </c>
      <c r="C24" s="74">
        <v>120035</v>
      </c>
      <c r="D24" s="1">
        <v>1019.7775</v>
      </c>
      <c r="E24" s="75">
        <v>-3.0799999999999272E-2</v>
      </c>
      <c r="G24" s="1">
        <v>1019.7775</v>
      </c>
      <c r="H24" s="1">
        <v>1019.7775</v>
      </c>
      <c r="I24" s="1">
        <v>1019.7775</v>
      </c>
      <c r="J24" s="1">
        <f t="shared" si="0"/>
        <v>0</v>
      </c>
      <c r="K24" s="1">
        <f t="shared" si="1"/>
        <v>0</v>
      </c>
    </row>
    <row r="25" spans="1:11" ht="12" thickBot="1">
      <c r="A25" s="76"/>
      <c r="B25" s="73">
        <v>1311.6194</v>
      </c>
      <c r="C25" s="74">
        <v>120036</v>
      </c>
      <c r="D25" s="1">
        <v>1311.6412</v>
      </c>
      <c r="E25" s="75">
        <v>-2.179999999998472E-2</v>
      </c>
      <c r="G25" s="1">
        <v>1311.6412</v>
      </c>
      <c r="H25" s="1">
        <v>1311.6412</v>
      </c>
      <c r="I25" s="1">
        <v>1311.6412</v>
      </c>
      <c r="J25" s="1">
        <f t="shared" si="0"/>
        <v>0</v>
      </c>
      <c r="K25" s="1">
        <f t="shared" si="1"/>
        <v>0</v>
      </c>
    </row>
    <row r="26" spans="1:11" ht="12" thickBot="1">
      <c r="A26" s="76"/>
      <c r="B26" s="73">
        <v>702.05010000000004</v>
      </c>
      <c r="C26" s="74">
        <v>120039</v>
      </c>
      <c r="D26" s="1">
        <v>702.05110000000002</v>
      </c>
      <c r="E26" s="75">
        <v>-9.9999999997635314E-4</v>
      </c>
      <c r="G26" s="1">
        <v>702.05110000000002</v>
      </c>
      <c r="H26" s="1">
        <v>702.05110000000002</v>
      </c>
      <c r="I26" s="1">
        <v>702.05110000000002</v>
      </c>
      <c r="J26" s="1">
        <f t="shared" si="0"/>
        <v>0</v>
      </c>
      <c r="K26" s="1">
        <f t="shared" si="1"/>
        <v>0</v>
      </c>
    </row>
    <row r="27" spans="1:11" ht="12" thickBot="1">
      <c r="A27" s="76"/>
      <c r="B27" s="73">
        <v>211.27350000000001</v>
      </c>
      <c r="C27" s="74">
        <v>120041</v>
      </c>
      <c r="D27" s="1">
        <v>211.2817</v>
      </c>
      <c r="E27" s="75">
        <v>-8.1999999999879947E-3</v>
      </c>
      <c r="G27" s="1">
        <v>211.2817</v>
      </c>
      <c r="H27" s="1">
        <v>211.2817</v>
      </c>
      <c r="I27" s="1">
        <v>211.2817</v>
      </c>
      <c r="J27" s="1">
        <f t="shared" si="0"/>
        <v>0</v>
      </c>
      <c r="K27" s="1">
        <f t="shared" si="1"/>
        <v>0</v>
      </c>
    </row>
    <row r="28" spans="1:11" ht="12" thickBot="1">
      <c r="A28" s="76"/>
      <c r="B28" s="73">
        <v>612.29790000000003</v>
      </c>
      <c r="C28" s="74">
        <v>120043</v>
      </c>
      <c r="D28" s="1">
        <v>612.32470000000001</v>
      </c>
      <c r="E28" s="75">
        <v>-2.6799999999980173E-2</v>
      </c>
      <c r="G28" s="1">
        <v>612.32470000000001</v>
      </c>
      <c r="H28" s="1">
        <v>612.32470000000001</v>
      </c>
      <c r="I28" s="1">
        <v>612.32470000000001</v>
      </c>
      <c r="J28" s="1">
        <f t="shared" si="0"/>
        <v>0</v>
      </c>
      <c r="K28" s="1">
        <f t="shared" si="1"/>
        <v>0</v>
      </c>
    </row>
    <row r="29" spans="1:11" ht="12" thickBot="1">
      <c r="A29" s="76"/>
      <c r="B29" s="73">
        <v>353.0908</v>
      </c>
      <c r="C29" s="74">
        <v>120044</v>
      </c>
      <c r="D29" s="1">
        <v>353.1026</v>
      </c>
      <c r="E29" s="75">
        <v>-1.1799999999993815E-2</v>
      </c>
      <c r="G29" s="1">
        <v>353.1026</v>
      </c>
      <c r="H29" s="1">
        <v>353.1026</v>
      </c>
      <c r="I29" s="1">
        <v>353.1026</v>
      </c>
      <c r="J29" s="1">
        <f t="shared" si="0"/>
        <v>0</v>
      </c>
      <c r="K29" s="1">
        <f t="shared" si="1"/>
        <v>0</v>
      </c>
    </row>
    <row r="30" spans="1:11" ht="12" thickBot="1">
      <c r="A30" s="76"/>
      <c r="B30" s="73">
        <v>942.46879999999999</v>
      </c>
      <c r="C30" s="74">
        <v>120045</v>
      </c>
      <c r="D30" s="1">
        <v>942.47829999999999</v>
      </c>
      <c r="E30" s="75">
        <v>-9.5000000000027285E-3</v>
      </c>
      <c r="G30" s="1">
        <v>942.47829999999999</v>
      </c>
      <c r="H30" s="1">
        <v>942.47829999999999</v>
      </c>
      <c r="I30" s="1">
        <v>942.47829999999999</v>
      </c>
      <c r="J30" s="1">
        <f t="shared" si="0"/>
        <v>0</v>
      </c>
      <c r="K30" s="1">
        <f t="shared" si="1"/>
        <v>0</v>
      </c>
    </row>
    <row r="31" spans="1:11" ht="12" thickBot="1">
      <c r="A31" s="76"/>
      <c r="B31" s="73">
        <v>777.08989999999994</v>
      </c>
      <c r="C31" s="74">
        <v>120051</v>
      </c>
      <c r="D31" s="1">
        <v>777.11080000000004</v>
      </c>
      <c r="E31" s="75">
        <v>-2.0900000000096952E-2</v>
      </c>
      <c r="G31" s="1">
        <v>777.11080000000004</v>
      </c>
      <c r="H31" s="1">
        <v>777.11080000000004</v>
      </c>
      <c r="I31" s="1">
        <v>777.11080000000004</v>
      </c>
      <c r="J31" s="1">
        <f t="shared" si="0"/>
        <v>0</v>
      </c>
      <c r="K31" s="1">
        <f t="shared" si="1"/>
        <v>0</v>
      </c>
    </row>
    <row r="32" spans="1:11" ht="12" thickBot="1">
      <c r="A32" s="76"/>
      <c r="B32" s="73">
        <v>496.40789999999998</v>
      </c>
      <c r="C32" s="74">
        <v>120053</v>
      </c>
      <c r="D32" s="1">
        <v>496.42739999999998</v>
      </c>
      <c r="E32" s="75">
        <v>-1.9499999999993634E-2</v>
      </c>
      <c r="G32" s="1">
        <v>496.42739999999998</v>
      </c>
      <c r="H32" s="1">
        <v>496.42739999999998</v>
      </c>
      <c r="I32" s="1">
        <v>496.42739999999998</v>
      </c>
      <c r="J32" s="1">
        <f t="shared" si="0"/>
        <v>0</v>
      </c>
      <c r="K32" s="1">
        <f t="shared" si="1"/>
        <v>0</v>
      </c>
    </row>
    <row r="33" spans="1:11" ht="12" thickBot="1">
      <c r="A33" s="76"/>
      <c r="B33" s="73">
        <v>125.0258</v>
      </c>
      <c r="C33" s="74">
        <v>120055</v>
      </c>
      <c r="D33" s="1">
        <v>125.0427</v>
      </c>
      <c r="E33" s="75">
        <v>-1.6899999999992588E-2</v>
      </c>
      <c r="G33" s="1">
        <v>125.0427</v>
      </c>
      <c r="H33" s="1">
        <v>125.0427</v>
      </c>
      <c r="I33" s="1">
        <v>125.0427</v>
      </c>
      <c r="J33" s="1">
        <f t="shared" si="0"/>
        <v>0</v>
      </c>
      <c r="K33" s="1">
        <f t="shared" si="1"/>
        <v>0</v>
      </c>
    </row>
    <row r="34" spans="1:11" ht="12" thickBot="1">
      <c r="A34" s="76"/>
      <c r="B34" s="73">
        <v>4132.8438999999998</v>
      </c>
      <c r="C34" s="74">
        <v>120056</v>
      </c>
      <c r="D34" s="1">
        <v>4132.9061717948698</v>
      </c>
      <c r="E34" s="75">
        <v>-6.2271794869957375E-2</v>
      </c>
      <c r="G34" s="1">
        <v>4132.9061717948698</v>
      </c>
      <c r="H34" s="1">
        <v>4196.4512999999997</v>
      </c>
      <c r="I34" s="1">
        <v>4196.4512999999997</v>
      </c>
      <c r="J34" s="1">
        <f t="shared" si="0"/>
        <v>-63.545128205129913</v>
      </c>
      <c r="K34" s="1">
        <f t="shared" si="1"/>
        <v>-63.545128205129913</v>
      </c>
    </row>
    <row r="35" spans="1:11" ht="12" thickBot="1">
      <c r="A35" s="76"/>
      <c r="B35" s="73">
        <v>185.9622</v>
      </c>
      <c r="C35" s="74">
        <v>120059</v>
      </c>
      <c r="D35" s="1">
        <v>185.9829</v>
      </c>
      <c r="E35" s="75">
        <v>-2.0700000000005048E-2</v>
      </c>
      <c r="G35" s="1">
        <v>185.9829</v>
      </c>
      <c r="H35" s="1">
        <v>185.9829</v>
      </c>
      <c r="I35" s="1">
        <v>185.9829</v>
      </c>
      <c r="J35" s="1">
        <f t="shared" si="0"/>
        <v>0</v>
      </c>
      <c r="K35" s="1">
        <f t="shared" si="1"/>
        <v>0</v>
      </c>
    </row>
    <row r="36" spans="1:11" ht="12" thickBot="1">
      <c r="A36" s="76"/>
      <c r="B36" s="73">
        <v>438.04219999999998</v>
      </c>
      <c r="C36" s="74">
        <v>120060</v>
      </c>
      <c r="D36" s="1">
        <v>438.06819999999999</v>
      </c>
      <c r="E36" s="75">
        <v>-2.6000000000010459E-2</v>
      </c>
      <c r="G36" s="1">
        <v>438.06819999999999</v>
      </c>
      <c r="H36" s="1">
        <v>438.06819999999999</v>
      </c>
      <c r="I36" s="1">
        <v>438.06819999999999</v>
      </c>
      <c r="J36" s="1">
        <f t="shared" si="0"/>
        <v>0</v>
      </c>
      <c r="K36" s="1">
        <f t="shared" si="1"/>
        <v>0</v>
      </c>
    </row>
    <row r="37" spans="1:11" ht="12" thickBot="1">
      <c r="A37" s="76"/>
      <c r="B37" s="73">
        <v>60.4206</v>
      </c>
      <c r="C37" s="74">
        <v>120062</v>
      </c>
      <c r="D37" s="1">
        <v>60.427399999999999</v>
      </c>
      <c r="E37" s="75">
        <v>-6.7999999999983629E-3</v>
      </c>
      <c r="G37" s="1">
        <v>60.427399999999999</v>
      </c>
      <c r="H37" s="1">
        <v>60.427399999999999</v>
      </c>
      <c r="I37" s="1">
        <v>60.427399999999999</v>
      </c>
      <c r="J37" s="1">
        <f t="shared" si="0"/>
        <v>0</v>
      </c>
      <c r="K37" s="1">
        <f t="shared" si="1"/>
        <v>0</v>
      </c>
    </row>
    <row r="38" spans="1:11" ht="12" thickBot="1">
      <c r="A38" s="76"/>
      <c r="B38" s="73">
        <v>1935.2991</v>
      </c>
      <c r="C38" s="74">
        <v>120063</v>
      </c>
      <c r="D38" s="1">
        <v>1935.2991</v>
      </c>
      <c r="E38" s="75">
        <v>0</v>
      </c>
      <c r="G38" s="1">
        <v>1935.2991</v>
      </c>
      <c r="H38" s="1">
        <v>1935.2991</v>
      </c>
      <c r="I38" s="1">
        <v>1935.2991</v>
      </c>
      <c r="J38" s="1">
        <f t="shared" si="0"/>
        <v>0</v>
      </c>
      <c r="K38" s="1">
        <f t="shared" si="1"/>
        <v>0</v>
      </c>
    </row>
    <row r="39" spans="1:11" ht="12" thickBot="1">
      <c r="A39" s="76"/>
      <c r="B39" s="73">
        <v>688.01869999999997</v>
      </c>
      <c r="C39" s="74">
        <v>120064</v>
      </c>
      <c r="D39" s="1">
        <v>688.03399999999999</v>
      </c>
      <c r="E39" s="75">
        <v>-1.5300000000024738E-2</v>
      </c>
      <c r="G39" s="1">
        <v>688.03399999999999</v>
      </c>
      <c r="H39" s="1">
        <v>688.03399999999999</v>
      </c>
      <c r="I39" s="1">
        <v>688.03399999999999</v>
      </c>
      <c r="J39" s="1">
        <f t="shared" si="0"/>
        <v>0</v>
      </c>
      <c r="K39" s="1">
        <f t="shared" si="1"/>
        <v>0</v>
      </c>
    </row>
    <row r="40" spans="1:11" ht="12" thickBot="1">
      <c r="A40" s="76"/>
      <c r="B40" s="73">
        <v>2083.0931999999998</v>
      </c>
      <c r="C40" s="74">
        <v>120065</v>
      </c>
      <c r="D40" s="1">
        <v>2083.0938000000001</v>
      </c>
      <c r="E40" s="75">
        <v>-6.0000000030413503E-4</v>
      </c>
      <c r="G40" s="1">
        <v>2083.0938000000001</v>
      </c>
      <c r="H40" s="1">
        <v>2083.0938000000001</v>
      </c>
      <c r="I40" s="1">
        <v>2083.0938000000001</v>
      </c>
      <c r="J40" s="1">
        <f t="shared" si="0"/>
        <v>0</v>
      </c>
      <c r="K40" s="1">
        <f t="shared" si="1"/>
        <v>0</v>
      </c>
    </row>
    <row r="41" spans="1:11" ht="12" thickBot="1">
      <c r="A41" s="76"/>
      <c r="B41" s="73">
        <v>300.41579999999999</v>
      </c>
      <c r="C41" s="74">
        <v>120066</v>
      </c>
      <c r="D41" s="1">
        <v>300.4273</v>
      </c>
      <c r="E41" s="75">
        <v>-1.1500000000012278E-2</v>
      </c>
      <c r="G41" s="1">
        <v>300.4273</v>
      </c>
      <c r="H41" s="1">
        <v>300.4273</v>
      </c>
      <c r="I41" s="1">
        <v>300.4273</v>
      </c>
      <c r="J41" s="1">
        <f t="shared" si="0"/>
        <v>0</v>
      </c>
      <c r="K41" s="1">
        <f t="shared" si="1"/>
        <v>0</v>
      </c>
    </row>
    <row r="42" spans="1:11" ht="12" thickBot="1">
      <c r="A42" s="76"/>
      <c r="B42" s="73">
        <v>66.572100000000006</v>
      </c>
      <c r="C42" s="74">
        <v>120067</v>
      </c>
      <c r="D42" s="1">
        <v>66.581199999999995</v>
      </c>
      <c r="E42" s="75">
        <v>-9.0999999999894499E-3</v>
      </c>
      <c r="G42" s="1">
        <v>66.581199999999995</v>
      </c>
      <c r="H42" s="1">
        <v>66.581199999999995</v>
      </c>
      <c r="I42" s="1">
        <v>66.581199999999995</v>
      </c>
      <c r="J42" s="1">
        <f t="shared" si="0"/>
        <v>0</v>
      </c>
      <c r="K42" s="1">
        <f t="shared" si="1"/>
        <v>0</v>
      </c>
    </row>
    <row r="43" spans="1:11" ht="12" thickBot="1">
      <c r="A43" s="76"/>
      <c r="B43" s="73">
        <v>112.4635</v>
      </c>
      <c r="C43" s="74">
        <v>120068</v>
      </c>
      <c r="D43" s="1">
        <v>112.4786</v>
      </c>
      <c r="E43" s="75">
        <v>-1.5100000000003888E-2</v>
      </c>
      <c r="G43" s="1">
        <v>112.4786</v>
      </c>
      <c r="H43" s="1">
        <v>112.4786</v>
      </c>
      <c r="I43" s="1">
        <v>112.4786</v>
      </c>
      <c r="J43" s="1">
        <f t="shared" si="0"/>
        <v>0</v>
      </c>
      <c r="K43" s="1">
        <f t="shared" si="1"/>
        <v>0</v>
      </c>
    </row>
    <row r="44" spans="1:11" ht="12" thickBot="1">
      <c r="A44" s="76"/>
      <c r="B44" s="73">
        <v>0.1709</v>
      </c>
      <c r="C44" s="74">
        <v>120072</v>
      </c>
      <c r="D44" s="1">
        <v>0.1709</v>
      </c>
      <c r="E44" s="75">
        <v>0</v>
      </c>
      <c r="G44" s="1">
        <v>0.1709</v>
      </c>
      <c r="H44" s="1">
        <v>0.1709</v>
      </c>
      <c r="I44" s="1">
        <v>0.1709</v>
      </c>
      <c r="J44" s="1">
        <f t="shared" si="0"/>
        <v>0</v>
      </c>
      <c r="K44" s="1">
        <f t="shared" si="1"/>
        <v>0</v>
      </c>
    </row>
    <row r="45" spans="1:11" ht="12" thickBot="1">
      <c r="A45" s="76"/>
      <c r="B45" s="73">
        <v>912.71630000000005</v>
      </c>
      <c r="C45" s="74">
        <v>120073</v>
      </c>
      <c r="D45" s="1">
        <v>912.73490000000004</v>
      </c>
      <c r="E45" s="75">
        <v>-1.8599999999992178E-2</v>
      </c>
      <c r="G45" s="1">
        <v>912.73490000000004</v>
      </c>
      <c r="H45" s="1">
        <v>912.73490000000004</v>
      </c>
      <c r="I45" s="1">
        <v>912.73490000000004</v>
      </c>
      <c r="J45" s="1">
        <f t="shared" si="0"/>
        <v>0</v>
      </c>
      <c r="K45" s="1">
        <f t="shared" si="1"/>
        <v>0</v>
      </c>
    </row>
    <row r="46" spans="1:11" ht="12" thickBot="1">
      <c r="A46" s="76"/>
      <c r="B46" s="73">
        <v>380.50069999999999</v>
      </c>
      <c r="C46" s="74">
        <v>120075</v>
      </c>
      <c r="D46" s="1">
        <v>380.52980000000002</v>
      </c>
      <c r="E46" s="75">
        <v>-2.9100000000028103E-2</v>
      </c>
      <c r="G46" s="1">
        <v>380.52980000000002</v>
      </c>
      <c r="H46" s="1">
        <v>380.52980000000002</v>
      </c>
      <c r="I46" s="1">
        <v>380.52980000000002</v>
      </c>
      <c r="J46" s="1">
        <f t="shared" si="0"/>
        <v>0</v>
      </c>
      <c r="K46" s="1">
        <f t="shared" si="1"/>
        <v>0</v>
      </c>
    </row>
    <row r="47" spans="1:11" ht="12" thickBot="1">
      <c r="A47" s="76"/>
      <c r="B47" s="73">
        <v>74.015600000000006</v>
      </c>
      <c r="C47" s="74">
        <v>120077</v>
      </c>
      <c r="D47" s="1">
        <v>74.016999999999996</v>
      </c>
      <c r="E47" s="75">
        <v>-1.3999999999896318E-3</v>
      </c>
      <c r="G47" s="1">
        <v>74.016999999999996</v>
      </c>
      <c r="H47" s="1">
        <v>74.016999999999996</v>
      </c>
      <c r="I47" s="1">
        <v>74.016999999999996</v>
      </c>
      <c r="J47" s="1">
        <f t="shared" si="0"/>
        <v>0</v>
      </c>
      <c r="K47" s="1">
        <f t="shared" si="1"/>
        <v>0</v>
      </c>
    </row>
    <row r="48" spans="1:11" ht="12" thickBot="1">
      <c r="A48" s="76"/>
      <c r="B48" s="73">
        <v>166.74119999999999</v>
      </c>
      <c r="C48" s="74">
        <v>120080</v>
      </c>
      <c r="D48" s="1">
        <v>166.75210000000001</v>
      </c>
      <c r="E48" s="75">
        <v>-1.0900000000020782E-2</v>
      </c>
      <c r="G48" s="1">
        <v>166.75210000000001</v>
      </c>
      <c r="H48" s="1">
        <v>166.75210000000001</v>
      </c>
      <c r="I48" s="1">
        <v>166.75210000000001</v>
      </c>
      <c r="J48" s="1">
        <f t="shared" si="0"/>
        <v>0</v>
      </c>
      <c r="K48" s="1">
        <f t="shared" si="1"/>
        <v>0</v>
      </c>
    </row>
    <row r="49" spans="1:11" ht="12" thickBot="1">
      <c r="A49" s="76"/>
      <c r="B49" s="73">
        <v>120.07470000000001</v>
      </c>
      <c r="C49" s="74">
        <v>120081</v>
      </c>
      <c r="D49" s="1">
        <v>120.0855</v>
      </c>
      <c r="E49" s="75">
        <v>-1.0799999999989041E-2</v>
      </c>
      <c r="G49" s="1">
        <v>120.0855</v>
      </c>
      <c r="H49" s="1">
        <v>120.0855</v>
      </c>
      <c r="I49" s="1">
        <v>120.0855</v>
      </c>
      <c r="J49" s="1">
        <f t="shared" si="0"/>
        <v>0</v>
      </c>
      <c r="K49" s="1">
        <f t="shared" si="1"/>
        <v>0</v>
      </c>
    </row>
    <row r="50" spans="1:11" ht="12" thickBot="1">
      <c r="A50" s="76"/>
      <c r="B50" s="73">
        <v>1942.7334000000001</v>
      </c>
      <c r="C50" s="74">
        <v>120082</v>
      </c>
      <c r="D50" s="1">
        <v>1942.7348</v>
      </c>
      <c r="E50" s="75">
        <v>-1.3999999998759449E-3</v>
      </c>
      <c r="G50" s="1">
        <v>1942.7348</v>
      </c>
      <c r="H50" s="1">
        <v>1942.7348</v>
      </c>
      <c r="I50" s="1">
        <v>1942.7348</v>
      </c>
      <c r="J50" s="1">
        <f t="shared" si="0"/>
        <v>0</v>
      </c>
      <c r="K50" s="1">
        <f t="shared" si="1"/>
        <v>0</v>
      </c>
    </row>
    <row r="51" spans="1:11" ht="12" thickBot="1">
      <c r="A51" s="76"/>
      <c r="B51" s="73">
        <v>15.813000000000001</v>
      </c>
      <c r="C51" s="74">
        <v>120084</v>
      </c>
      <c r="D51" s="1">
        <v>15.8119</v>
      </c>
      <c r="E51" s="75">
        <v>1.1000000000009891E-3</v>
      </c>
      <c r="G51" s="1">
        <v>15.8119</v>
      </c>
      <c r="H51" s="1">
        <v>15.8119</v>
      </c>
      <c r="I51" s="1">
        <v>15.8119</v>
      </c>
      <c r="J51" s="1">
        <f t="shared" si="0"/>
        <v>0</v>
      </c>
      <c r="K51" s="1">
        <f t="shared" si="1"/>
        <v>0</v>
      </c>
    </row>
    <row r="52" spans="1:11" ht="12" thickBot="1">
      <c r="A52" s="76"/>
      <c r="B52" s="73">
        <v>29.743500000000001</v>
      </c>
      <c r="C52" s="74">
        <v>120085</v>
      </c>
      <c r="D52" s="1">
        <v>29.743600000000001</v>
      </c>
      <c r="E52" s="75">
        <v>-9.9999999999766942E-5</v>
      </c>
      <c r="G52" s="1">
        <v>29.743600000000001</v>
      </c>
      <c r="H52" s="1">
        <v>29.743600000000001</v>
      </c>
      <c r="I52" s="1">
        <v>29.743600000000001</v>
      </c>
      <c r="J52" s="1">
        <f t="shared" si="0"/>
        <v>0</v>
      </c>
      <c r="K52" s="1">
        <f t="shared" si="1"/>
        <v>0</v>
      </c>
    </row>
    <row r="53" spans="1:11" ht="12" thickBot="1">
      <c r="A53" s="76"/>
      <c r="B53" s="73">
        <v>104.08969999999999</v>
      </c>
      <c r="C53" s="74">
        <v>120087</v>
      </c>
      <c r="D53" s="1">
        <v>104.1026</v>
      </c>
      <c r="E53" s="75">
        <v>-1.290000000000191E-2</v>
      </c>
      <c r="G53" s="1">
        <v>104.1026</v>
      </c>
      <c r="H53" s="1">
        <v>104.1026</v>
      </c>
      <c r="I53" s="1">
        <v>104.1026</v>
      </c>
      <c r="J53" s="1">
        <f t="shared" si="0"/>
        <v>0</v>
      </c>
      <c r="K53" s="1">
        <f t="shared" si="1"/>
        <v>0</v>
      </c>
    </row>
    <row r="54" spans="1:11" ht="12" thickBot="1">
      <c r="A54" s="76"/>
      <c r="B54" s="73">
        <v>49.910600000000002</v>
      </c>
      <c r="C54" s="74">
        <v>120088</v>
      </c>
      <c r="D54" s="1">
        <v>49.914499999999997</v>
      </c>
      <c r="E54" s="75">
        <v>-3.8999999999944635E-3</v>
      </c>
      <c r="G54" s="1">
        <v>49.914499999999997</v>
      </c>
      <c r="H54" s="1">
        <v>49.914499999999997</v>
      </c>
      <c r="I54" s="1">
        <v>49.914499999999997</v>
      </c>
      <c r="J54" s="1">
        <f t="shared" si="0"/>
        <v>0</v>
      </c>
      <c r="K54" s="1">
        <f t="shared" si="1"/>
        <v>0</v>
      </c>
    </row>
    <row r="55" spans="1:11" ht="12" thickBot="1">
      <c r="A55" s="76"/>
      <c r="B55" s="73">
        <v>1070.7695000000001</v>
      </c>
      <c r="C55" s="74">
        <v>120089</v>
      </c>
      <c r="D55" s="1">
        <v>1070.7863</v>
      </c>
      <c r="E55" s="75">
        <v>-1.6799999999875581E-2</v>
      </c>
      <c r="G55" s="1">
        <v>1070.7863</v>
      </c>
      <c r="H55" s="1">
        <v>1070.7863</v>
      </c>
      <c r="I55" s="1">
        <v>1070.7863</v>
      </c>
      <c r="J55" s="1">
        <f t="shared" si="0"/>
        <v>0</v>
      </c>
      <c r="K55" s="1">
        <f t="shared" si="1"/>
        <v>0</v>
      </c>
    </row>
    <row r="56" spans="1:11" ht="12" thickBot="1">
      <c r="A56" s="76"/>
      <c r="B56" s="73">
        <v>138.70910000000001</v>
      </c>
      <c r="C56" s="74">
        <v>120092</v>
      </c>
      <c r="D56" s="1">
        <v>138.71799999999999</v>
      </c>
      <c r="E56" s="75">
        <v>-8.8999999999828106E-3</v>
      </c>
      <c r="G56" s="1">
        <v>138.71799999999999</v>
      </c>
      <c r="H56" s="1">
        <v>138.71799999999999</v>
      </c>
      <c r="I56" s="1">
        <v>138.71799999999999</v>
      </c>
      <c r="J56" s="1">
        <f t="shared" si="0"/>
        <v>0</v>
      </c>
      <c r="K56" s="1">
        <f t="shared" si="1"/>
        <v>0</v>
      </c>
    </row>
    <row r="57" spans="1:11" ht="12" thickBot="1">
      <c r="A57" s="76"/>
      <c r="B57" s="73">
        <v>189.04320000000001</v>
      </c>
      <c r="C57" s="74">
        <v>120094</v>
      </c>
      <c r="D57" s="1">
        <v>189.05969999999999</v>
      </c>
      <c r="E57" s="75">
        <v>-1.6499999999979309E-2</v>
      </c>
      <c r="G57" s="1">
        <v>189.05969999999999</v>
      </c>
      <c r="H57" s="1">
        <v>189.05969999999999</v>
      </c>
      <c r="I57" s="1">
        <v>189.05969999999999</v>
      </c>
      <c r="J57" s="1">
        <f t="shared" si="0"/>
        <v>0</v>
      </c>
      <c r="K57" s="1">
        <f t="shared" si="1"/>
        <v>0</v>
      </c>
    </row>
    <row r="58" spans="1:11" ht="12" thickBot="1">
      <c r="A58" s="76"/>
      <c r="B58" s="73">
        <v>597.65880000000004</v>
      </c>
      <c r="C58" s="74">
        <v>120095</v>
      </c>
      <c r="D58" s="1">
        <v>597.69230000000005</v>
      </c>
      <c r="E58" s="75">
        <v>-3.3500000000003638E-2</v>
      </c>
      <c r="G58" s="1">
        <v>597.69230000000005</v>
      </c>
      <c r="H58" s="1">
        <v>597.69230000000005</v>
      </c>
      <c r="I58" s="1">
        <v>597.69230000000005</v>
      </c>
      <c r="J58" s="1">
        <f t="shared" si="0"/>
        <v>0</v>
      </c>
      <c r="K58" s="1">
        <f t="shared" si="1"/>
        <v>0</v>
      </c>
    </row>
    <row r="59" spans="1:11" ht="12" thickBot="1">
      <c r="A59" s="76"/>
      <c r="B59" s="73">
        <v>42.734999999999999</v>
      </c>
      <c r="C59" s="74">
        <v>120097</v>
      </c>
      <c r="D59" s="1">
        <v>42.734999999999999</v>
      </c>
      <c r="E59" s="75">
        <v>0</v>
      </c>
      <c r="G59" s="1">
        <v>42.734999999999999</v>
      </c>
      <c r="H59" s="1">
        <v>42.734999999999999</v>
      </c>
      <c r="I59" s="1">
        <v>42.734999999999999</v>
      </c>
      <c r="J59" s="1">
        <f t="shared" si="0"/>
        <v>0</v>
      </c>
      <c r="K59" s="1">
        <f t="shared" si="1"/>
        <v>0</v>
      </c>
    </row>
    <row r="60" spans="1:11" ht="12" thickBot="1">
      <c r="A60" s="76"/>
      <c r="B60" s="73">
        <v>117.59650000000001</v>
      </c>
      <c r="C60" s="74">
        <v>120098</v>
      </c>
      <c r="D60" s="1">
        <v>117.60680000000001</v>
      </c>
      <c r="E60" s="75">
        <v>-1.0300000000000864E-2</v>
      </c>
      <c r="G60" s="1">
        <v>117.60680000000001</v>
      </c>
      <c r="H60" s="1">
        <v>117.60680000000001</v>
      </c>
      <c r="I60" s="1">
        <v>117.60680000000001</v>
      </c>
      <c r="J60" s="1">
        <f t="shared" si="0"/>
        <v>0</v>
      </c>
      <c r="K60" s="1">
        <f t="shared" si="1"/>
        <v>0</v>
      </c>
    </row>
    <row r="61" spans="1:11" ht="12" thickBot="1">
      <c r="A61" s="76"/>
      <c r="B61" s="73">
        <v>659.63800000000003</v>
      </c>
      <c r="C61" s="74">
        <v>120100</v>
      </c>
      <c r="D61" s="1">
        <v>659.65790000000004</v>
      </c>
      <c r="E61" s="75">
        <v>-1.9900000000006912E-2</v>
      </c>
      <c r="G61" s="1">
        <v>659.65790000000004</v>
      </c>
      <c r="H61" s="1">
        <v>659.65790000000004</v>
      </c>
      <c r="I61" s="1">
        <v>659.65790000000004</v>
      </c>
      <c r="J61" s="1">
        <f t="shared" si="0"/>
        <v>0</v>
      </c>
      <c r="K61" s="1">
        <f t="shared" si="1"/>
        <v>0</v>
      </c>
    </row>
    <row r="62" spans="1:11" ht="12" thickBot="1">
      <c r="A62" s="76"/>
      <c r="B62" s="73">
        <v>2.3075999999999999</v>
      </c>
      <c r="C62" s="74">
        <v>120101</v>
      </c>
      <c r="D62" s="1">
        <v>2.3077000000000001</v>
      </c>
      <c r="E62" s="75">
        <v>-1.0000000000021103E-4</v>
      </c>
      <c r="G62" s="1">
        <v>2.3077000000000001</v>
      </c>
      <c r="H62" s="1">
        <v>2.3077000000000001</v>
      </c>
      <c r="I62" s="1">
        <v>2.3077000000000001</v>
      </c>
      <c r="J62" s="1">
        <f t="shared" si="0"/>
        <v>0</v>
      </c>
      <c r="K62" s="1">
        <f t="shared" si="1"/>
        <v>0</v>
      </c>
    </row>
    <row r="63" spans="1:11" ht="12" thickBot="1">
      <c r="A63" s="76"/>
      <c r="B63" s="73">
        <v>17.093800000000002</v>
      </c>
      <c r="C63" s="74">
        <v>120102</v>
      </c>
      <c r="D63" s="1">
        <v>17.094100000000001</v>
      </c>
      <c r="E63" s="75">
        <v>-2.9999999999930083E-4</v>
      </c>
      <c r="G63" s="1">
        <v>17.094100000000001</v>
      </c>
      <c r="H63" s="1">
        <v>17.094100000000001</v>
      </c>
      <c r="I63" s="1">
        <v>17.094100000000001</v>
      </c>
      <c r="J63" s="1">
        <f t="shared" si="0"/>
        <v>0</v>
      </c>
      <c r="K63" s="1">
        <f t="shared" si="1"/>
        <v>0</v>
      </c>
    </row>
    <row r="64" spans="1:11" ht="12" thickBot="1">
      <c r="A64" s="76"/>
      <c r="B64" s="73">
        <v>51.623899999999999</v>
      </c>
      <c r="C64" s="74">
        <v>120103</v>
      </c>
      <c r="D64" s="1">
        <v>51.623899999999999</v>
      </c>
      <c r="E64" s="75">
        <v>0</v>
      </c>
      <c r="G64" s="1">
        <v>51.623899999999999</v>
      </c>
      <c r="H64" s="1">
        <v>51.623899999999999</v>
      </c>
      <c r="I64" s="1">
        <v>51.623899999999999</v>
      </c>
      <c r="J64" s="1">
        <f t="shared" si="0"/>
        <v>0</v>
      </c>
      <c r="K64" s="1">
        <f t="shared" si="1"/>
        <v>0</v>
      </c>
    </row>
    <row r="65" spans="1:11" ht="12" thickBot="1">
      <c r="A65" s="76"/>
      <c r="B65" s="73">
        <v>96.654600000000002</v>
      </c>
      <c r="C65" s="74">
        <v>120105</v>
      </c>
      <c r="D65" s="1">
        <v>96.666600000000003</v>
      </c>
      <c r="E65" s="75">
        <v>-1.2000000000000455E-2</v>
      </c>
      <c r="G65" s="1">
        <v>96.666600000000003</v>
      </c>
      <c r="H65" s="1">
        <v>96.666600000000003</v>
      </c>
      <c r="I65" s="1">
        <v>96.666600000000003</v>
      </c>
      <c r="J65" s="1">
        <f t="shared" si="0"/>
        <v>0</v>
      </c>
      <c r="K65" s="1">
        <f t="shared" si="1"/>
        <v>0</v>
      </c>
    </row>
    <row r="66" spans="1:11" ht="12" thickBot="1">
      <c r="A66" s="76"/>
      <c r="B66" s="73">
        <v>638.03440000000001</v>
      </c>
      <c r="C66" s="74">
        <v>120106</v>
      </c>
      <c r="D66" s="1">
        <v>638.05110000000002</v>
      </c>
      <c r="E66" s="75">
        <v>-1.670000000001437E-2</v>
      </c>
      <c r="G66" s="1">
        <v>638.05110000000002</v>
      </c>
      <c r="H66" s="1">
        <v>638.05110000000002</v>
      </c>
      <c r="I66" s="1">
        <v>638.05110000000002</v>
      </c>
      <c r="J66" s="1">
        <f t="shared" si="0"/>
        <v>0</v>
      </c>
      <c r="K66" s="1">
        <f t="shared" si="1"/>
        <v>0</v>
      </c>
    </row>
    <row r="67" spans="1:11" ht="12" thickBot="1">
      <c r="A67" s="76"/>
      <c r="B67" s="73">
        <v>138.27940000000001</v>
      </c>
      <c r="C67" s="74">
        <v>120109</v>
      </c>
      <c r="D67" s="1">
        <v>138.29050000000001</v>
      </c>
      <c r="E67" s="75">
        <v>-1.1099999999999E-2</v>
      </c>
      <c r="G67" s="1">
        <v>138.29050000000001</v>
      </c>
      <c r="H67" s="1">
        <v>138.29050000000001</v>
      </c>
      <c r="I67" s="1">
        <v>138.29050000000001</v>
      </c>
      <c r="J67" s="1">
        <f t="shared" si="0"/>
        <v>0</v>
      </c>
      <c r="K67" s="1">
        <f t="shared" si="1"/>
        <v>0</v>
      </c>
    </row>
    <row r="68" spans="1:11" ht="12" thickBot="1">
      <c r="A68" s="76"/>
      <c r="B68" s="73">
        <v>1544.3498</v>
      </c>
      <c r="C68" s="74">
        <v>120110</v>
      </c>
      <c r="D68" s="1">
        <v>1544.376</v>
      </c>
      <c r="E68" s="75">
        <v>-2.6200000000017099E-2</v>
      </c>
      <c r="G68" s="1">
        <v>1544.376</v>
      </c>
      <c r="H68" s="1">
        <v>1544.376</v>
      </c>
      <c r="I68" s="1">
        <v>1544.376</v>
      </c>
      <c r="J68" s="1">
        <f t="shared" ref="J68:J131" si="2">G68-H68</f>
        <v>0</v>
      </c>
      <c r="K68" s="1">
        <f t="shared" ref="K68:K131" si="3">G68-I68</f>
        <v>0</v>
      </c>
    </row>
    <row r="69" spans="1:11" ht="12" thickBot="1">
      <c r="A69" s="76"/>
      <c r="B69" s="73">
        <v>122.3789</v>
      </c>
      <c r="C69" s="74">
        <v>120111</v>
      </c>
      <c r="D69" s="1">
        <v>122.3931</v>
      </c>
      <c r="E69" s="75">
        <v>-1.4200000000002433E-2</v>
      </c>
      <c r="G69" s="1">
        <v>122.3931</v>
      </c>
      <c r="H69" s="1">
        <v>122.3931</v>
      </c>
      <c r="I69" s="1">
        <v>122.3931</v>
      </c>
      <c r="J69" s="1">
        <f t="shared" si="2"/>
        <v>0</v>
      </c>
      <c r="K69" s="1">
        <f t="shared" si="3"/>
        <v>0</v>
      </c>
    </row>
    <row r="70" spans="1:11" ht="12" thickBot="1">
      <c r="A70" s="76"/>
      <c r="B70" s="73">
        <v>154.0171</v>
      </c>
      <c r="C70" s="74">
        <v>120113</v>
      </c>
      <c r="D70" s="1">
        <v>154.0171</v>
      </c>
      <c r="E70" s="75">
        <v>0</v>
      </c>
      <c r="G70" s="1">
        <v>154.0171</v>
      </c>
      <c r="H70" s="1">
        <v>154.0171</v>
      </c>
      <c r="I70" s="1">
        <v>154.0171</v>
      </c>
      <c r="J70" s="1">
        <f t="shared" si="2"/>
        <v>0</v>
      </c>
      <c r="K70" s="1">
        <f t="shared" si="3"/>
        <v>0</v>
      </c>
    </row>
    <row r="71" spans="1:11" ht="12" thickBot="1">
      <c r="A71" s="76"/>
      <c r="B71" s="73">
        <v>99.305800000000005</v>
      </c>
      <c r="C71" s="74">
        <v>120115</v>
      </c>
      <c r="D71" s="1">
        <v>99.316299999999998</v>
      </c>
      <c r="E71" s="75">
        <v>-1.0499999999993292E-2</v>
      </c>
      <c r="G71" s="1">
        <v>99.316299999999998</v>
      </c>
      <c r="H71" s="1">
        <v>99.316299999999998</v>
      </c>
      <c r="I71" s="1">
        <v>99.316299999999998</v>
      </c>
      <c r="J71" s="1">
        <f t="shared" si="2"/>
        <v>0</v>
      </c>
      <c r="K71" s="1">
        <f t="shared" si="3"/>
        <v>0</v>
      </c>
    </row>
    <row r="72" spans="1:11" ht="12" thickBot="1">
      <c r="A72" s="76"/>
      <c r="B72" s="73">
        <v>1111.6908000000001</v>
      </c>
      <c r="C72" s="74">
        <v>120116</v>
      </c>
      <c r="D72" s="1">
        <v>1111.7094</v>
      </c>
      <c r="E72" s="75">
        <v>-1.8599999999878492E-2</v>
      </c>
      <c r="G72" s="1">
        <v>1111.7094</v>
      </c>
      <c r="H72" s="1">
        <v>1111.7094</v>
      </c>
      <c r="I72" s="1">
        <v>1111.7094</v>
      </c>
      <c r="J72" s="1">
        <f t="shared" si="2"/>
        <v>0</v>
      </c>
      <c r="K72" s="1">
        <f t="shared" si="3"/>
        <v>0</v>
      </c>
    </row>
    <row r="73" spans="1:11" ht="12" thickBot="1">
      <c r="A73" s="76"/>
      <c r="B73" s="73">
        <v>431.35500000000002</v>
      </c>
      <c r="C73" s="74">
        <v>120119</v>
      </c>
      <c r="D73" s="1">
        <v>431.36739999999998</v>
      </c>
      <c r="E73" s="75">
        <v>-1.239999999995689E-2</v>
      </c>
      <c r="G73" s="1">
        <v>431.36739999999998</v>
      </c>
      <c r="H73" s="1">
        <v>431.36739999999998</v>
      </c>
      <c r="I73" s="1">
        <v>431.36739999999998</v>
      </c>
      <c r="J73" s="1">
        <f t="shared" si="2"/>
        <v>0</v>
      </c>
      <c r="K73" s="1">
        <f t="shared" si="3"/>
        <v>0</v>
      </c>
    </row>
    <row r="74" spans="1:11" ht="12" thickBot="1">
      <c r="A74" s="76"/>
      <c r="B74" s="73">
        <v>39.397799999999997</v>
      </c>
      <c r="C74" s="74">
        <v>120120</v>
      </c>
      <c r="D74" s="1">
        <v>39.401699999999998</v>
      </c>
      <c r="E74" s="75">
        <v>-3.9000000000015689E-3</v>
      </c>
      <c r="G74" s="1">
        <v>39.401699999999998</v>
      </c>
      <c r="H74" s="1">
        <v>39.401699999999998</v>
      </c>
      <c r="I74" s="1">
        <v>39.401699999999998</v>
      </c>
      <c r="J74" s="1">
        <f t="shared" si="2"/>
        <v>0</v>
      </c>
      <c r="K74" s="1">
        <f t="shared" si="3"/>
        <v>0</v>
      </c>
    </row>
    <row r="75" spans="1:11" ht="12" thickBot="1">
      <c r="A75" s="76"/>
      <c r="B75" s="73">
        <v>32.559699999999999</v>
      </c>
      <c r="C75" s="74">
        <v>120121</v>
      </c>
      <c r="D75" s="1">
        <v>32.564100000000003</v>
      </c>
      <c r="E75" s="75">
        <v>-4.4000000000039563E-3</v>
      </c>
      <c r="G75" s="1">
        <v>32.564100000000003</v>
      </c>
      <c r="H75" s="1">
        <v>32.564100000000003</v>
      </c>
      <c r="I75" s="1">
        <v>32.564100000000003</v>
      </c>
      <c r="J75" s="1">
        <f t="shared" si="2"/>
        <v>0</v>
      </c>
      <c r="K75" s="1">
        <f t="shared" si="3"/>
        <v>0</v>
      </c>
    </row>
    <row r="76" spans="1:11" ht="12" thickBot="1">
      <c r="A76" s="76"/>
      <c r="B76" s="73">
        <v>12050.637699999999</v>
      </c>
      <c r="C76" s="74">
        <v>120122</v>
      </c>
      <c r="D76" s="1">
        <v>12050.666725641</v>
      </c>
      <c r="E76" s="75">
        <v>-2.9025641000771429E-2</v>
      </c>
      <c r="G76" s="1">
        <v>12050.666725641</v>
      </c>
      <c r="H76" s="1">
        <v>12055.0257</v>
      </c>
      <c r="I76" s="1">
        <v>12055.0257</v>
      </c>
      <c r="J76" s="1">
        <f t="shared" si="2"/>
        <v>-4.358974359000058</v>
      </c>
      <c r="K76" s="1">
        <f t="shared" si="3"/>
        <v>-4.358974359000058</v>
      </c>
    </row>
    <row r="77" spans="1:11" ht="12" thickBot="1">
      <c r="A77" s="76"/>
      <c r="B77" s="73">
        <v>2044.9365</v>
      </c>
      <c r="C77" s="74">
        <v>120123</v>
      </c>
      <c r="D77" s="1">
        <v>2044.9744000000001</v>
      </c>
      <c r="E77" s="75">
        <v>-3.7900000000036016E-2</v>
      </c>
      <c r="G77" s="1">
        <v>2044.9744000000001</v>
      </c>
      <c r="H77" s="1">
        <v>2044.9744000000001</v>
      </c>
      <c r="I77" s="1">
        <v>2044.9744000000001</v>
      </c>
      <c r="J77" s="1">
        <f t="shared" si="2"/>
        <v>0</v>
      </c>
      <c r="K77" s="1">
        <f t="shared" si="3"/>
        <v>0</v>
      </c>
    </row>
    <row r="78" spans="1:11" ht="12" thickBot="1">
      <c r="A78" s="76"/>
      <c r="B78" s="73">
        <v>1977.9033999999999</v>
      </c>
      <c r="C78" s="74">
        <v>120124</v>
      </c>
      <c r="D78" s="1">
        <v>1977.9315999999999</v>
      </c>
      <c r="E78" s="75">
        <v>-2.8199999999969805E-2</v>
      </c>
      <c r="G78" s="1">
        <v>1977.9315999999999</v>
      </c>
      <c r="H78" s="1">
        <v>1977.9315999999999</v>
      </c>
      <c r="I78" s="1">
        <v>1977.9315999999999</v>
      </c>
      <c r="J78" s="1">
        <f t="shared" si="2"/>
        <v>0</v>
      </c>
      <c r="K78" s="1">
        <f t="shared" si="3"/>
        <v>0</v>
      </c>
    </row>
    <row r="79" spans="1:11" ht="12" thickBot="1">
      <c r="A79" s="76"/>
      <c r="B79" s="73">
        <v>98.450699999999998</v>
      </c>
      <c r="C79" s="74">
        <v>120125</v>
      </c>
      <c r="D79" s="1">
        <v>98.461500000000001</v>
      </c>
      <c r="E79" s="75">
        <v>-1.0800000000003251E-2</v>
      </c>
      <c r="G79" s="1">
        <v>98.461500000000001</v>
      </c>
      <c r="H79" s="1">
        <v>98.461500000000001</v>
      </c>
      <c r="I79" s="1">
        <v>98.461500000000001</v>
      </c>
      <c r="J79" s="1">
        <f t="shared" si="2"/>
        <v>0</v>
      </c>
      <c r="K79" s="1">
        <f t="shared" si="3"/>
        <v>0</v>
      </c>
    </row>
    <row r="80" spans="1:11" ht="12" thickBot="1">
      <c r="A80" s="76"/>
      <c r="B80" s="73">
        <v>588.63350000000003</v>
      </c>
      <c r="C80" s="74">
        <v>120127</v>
      </c>
      <c r="D80" s="1">
        <v>588.66669999999999</v>
      </c>
      <c r="E80" s="75">
        <v>-3.3199999999965257E-2</v>
      </c>
      <c r="G80" s="1">
        <v>588.66669999999999</v>
      </c>
      <c r="H80" s="1">
        <v>588.66669999999999</v>
      </c>
      <c r="I80" s="1">
        <v>588.66669999999999</v>
      </c>
      <c r="J80" s="1">
        <f t="shared" si="2"/>
        <v>0</v>
      </c>
      <c r="K80" s="1">
        <f t="shared" si="3"/>
        <v>0</v>
      </c>
    </row>
    <row r="81" spans="1:11" ht="12" thickBot="1">
      <c r="A81" s="76"/>
      <c r="B81" s="73">
        <v>1285.4621999999999</v>
      </c>
      <c r="C81" s="74">
        <v>120129</v>
      </c>
      <c r="D81" s="1">
        <v>1285.5041000000001</v>
      </c>
      <c r="E81" s="75">
        <v>-4.1900000000168802E-2</v>
      </c>
      <c r="G81" s="1">
        <v>1285.5041000000001</v>
      </c>
      <c r="H81" s="1">
        <v>1285.5041000000001</v>
      </c>
      <c r="I81" s="1">
        <v>1285.5041000000001</v>
      </c>
      <c r="J81" s="1">
        <f t="shared" si="2"/>
        <v>0</v>
      </c>
      <c r="K81" s="1">
        <f t="shared" si="3"/>
        <v>0</v>
      </c>
    </row>
    <row r="82" spans="1:11" ht="12" thickBot="1">
      <c r="A82" s="76"/>
      <c r="B82" s="73">
        <v>422.46429999999998</v>
      </c>
      <c r="C82" s="74">
        <v>120131</v>
      </c>
      <c r="D82" s="1">
        <v>422.4785</v>
      </c>
      <c r="E82" s="75">
        <v>-1.4200000000016644E-2</v>
      </c>
      <c r="G82" s="1">
        <v>422.4785</v>
      </c>
      <c r="H82" s="1">
        <v>422.4785</v>
      </c>
      <c r="I82" s="1">
        <v>422.4785</v>
      </c>
      <c r="J82" s="1">
        <f t="shared" si="2"/>
        <v>0</v>
      </c>
      <c r="K82" s="1">
        <f t="shared" si="3"/>
        <v>0</v>
      </c>
    </row>
    <row r="83" spans="1:11" ht="12" thickBot="1">
      <c r="A83" s="76"/>
      <c r="B83" s="73">
        <v>531.27829999999994</v>
      </c>
      <c r="C83" s="74">
        <v>120134</v>
      </c>
      <c r="D83" s="1">
        <v>531.28189999999995</v>
      </c>
      <c r="E83" s="75">
        <v>-3.6000000000058208E-3</v>
      </c>
      <c r="G83" s="1">
        <v>531.28189999999995</v>
      </c>
      <c r="H83" s="1">
        <v>531.28189999999995</v>
      </c>
      <c r="I83" s="1">
        <v>531.28189999999995</v>
      </c>
      <c r="J83" s="1">
        <f t="shared" si="2"/>
        <v>0</v>
      </c>
      <c r="K83" s="1">
        <f t="shared" si="3"/>
        <v>0</v>
      </c>
    </row>
    <row r="84" spans="1:11" ht="12" thickBot="1">
      <c r="A84" s="76"/>
      <c r="B84" s="73">
        <v>1231.7503999999999</v>
      </c>
      <c r="C84" s="74">
        <v>120135</v>
      </c>
      <c r="D84" s="1">
        <v>1231.7603999999999</v>
      </c>
      <c r="E84" s="75">
        <v>-9.9999999999909051E-3</v>
      </c>
      <c r="G84" s="1">
        <v>1231.7603999999999</v>
      </c>
      <c r="H84" s="1">
        <v>1231.7603999999999</v>
      </c>
      <c r="I84" s="1">
        <v>1231.7603999999999</v>
      </c>
      <c r="J84" s="1">
        <f t="shared" si="2"/>
        <v>0</v>
      </c>
      <c r="K84" s="1">
        <f t="shared" si="3"/>
        <v>0</v>
      </c>
    </row>
    <row r="85" spans="1:11" ht="12" thickBot="1">
      <c r="A85" s="76"/>
      <c r="B85" s="73">
        <v>38.200200000000002</v>
      </c>
      <c r="C85" s="74">
        <v>120137</v>
      </c>
      <c r="D85" s="1">
        <v>38.205199999999998</v>
      </c>
      <c r="E85" s="75">
        <v>-4.9999999999954525E-3</v>
      </c>
      <c r="G85" s="1">
        <v>38.205199999999998</v>
      </c>
      <c r="H85" s="1">
        <v>38.205199999999998</v>
      </c>
      <c r="I85" s="1">
        <v>38.205199999999998</v>
      </c>
      <c r="J85" s="1">
        <f t="shared" si="2"/>
        <v>0</v>
      </c>
      <c r="K85" s="1">
        <f t="shared" si="3"/>
        <v>0</v>
      </c>
    </row>
    <row r="86" spans="1:11" ht="12" thickBot="1">
      <c r="A86" s="76"/>
      <c r="B86" s="73">
        <v>1074.5206000000001</v>
      </c>
      <c r="C86" s="74">
        <v>120138</v>
      </c>
      <c r="D86" s="1">
        <v>1074.54699316239</v>
      </c>
      <c r="E86" s="75">
        <v>-2.6393162389922509E-2</v>
      </c>
      <c r="G86" s="1">
        <v>1074.54699316239</v>
      </c>
      <c r="H86" s="1">
        <v>1098.8846000000001</v>
      </c>
      <c r="I86" s="1">
        <v>1098.8846000000001</v>
      </c>
      <c r="J86" s="1">
        <f t="shared" si="2"/>
        <v>-24.33760683761011</v>
      </c>
      <c r="K86" s="1">
        <f t="shared" si="3"/>
        <v>-24.33760683761011</v>
      </c>
    </row>
    <row r="87" spans="1:11" ht="12" thickBot="1">
      <c r="A87" s="76"/>
      <c r="B87" s="73">
        <v>79.905000000000001</v>
      </c>
      <c r="C87" s="74">
        <v>120140</v>
      </c>
      <c r="D87" s="1">
        <v>79.914400000000001</v>
      </c>
      <c r="E87" s="75">
        <v>-9.3999999999994088E-3</v>
      </c>
      <c r="G87" s="1">
        <v>79.914400000000001</v>
      </c>
      <c r="H87" s="1">
        <v>79.914400000000001</v>
      </c>
      <c r="I87" s="1">
        <v>79.914400000000001</v>
      </c>
      <c r="J87" s="1">
        <f t="shared" si="2"/>
        <v>0</v>
      </c>
      <c r="K87" s="1">
        <f t="shared" si="3"/>
        <v>0</v>
      </c>
    </row>
    <row r="88" spans="1:11" ht="12" thickBot="1">
      <c r="A88" s="76"/>
      <c r="B88" s="73">
        <v>1170.7659000000001</v>
      </c>
      <c r="C88" s="74">
        <v>120141</v>
      </c>
      <c r="D88" s="1">
        <v>1170.7861</v>
      </c>
      <c r="E88" s="75">
        <v>-2.0199999999931606E-2</v>
      </c>
      <c r="G88" s="1">
        <v>1170.7861</v>
      </c>
      <c r="H88" s="1">
        <v>1170.7861</v>
      </c>
      <c r="I88" s="1">
        <v>1170.7861</v>
      </c>
      <c r="J88" s="1">
        <f t="shared" si="2"/>
        <v>0</v>
      </c>
      <c r="K88" s="1">
        <f t="shared" si="3"/>
        <v>0</v>
      </c>
    </row>
    <row r="89" spans="1:11" ht="12" thickBot="1">
      <c r="A89" s="76"/>
      <c r="B89" s="73">
        <v>899.4076</v>
      </c>
      <c r="C89" s="74">
        <v>120144</v>
      </c>
      <c r="D89" s="1">
        <v>899.41869999999994</v>
      </c>
      <c r="E89" s="75">
        <v>-1.1099999999942156E-2</v>
      </c>
      <c r="G89" s="1">
        <v>899.41869999999994</v>
      </c>
      <c r="H89" s="1">
        <v>899.41869999999994</v>
      </c>
      <c r="I89" s="1">
        <v>899.41869999999994</v>
      </c>
      <c r="J89" s="1">
        <f t="shared" si="2"/>
        <v>0</v>
      </c>
      <c r="K89" s="1">
        <f t="shared" si="3"/>
        <v>0</v>
      </c>
    </row>
    <row r="90" spans="1:11" ht="12" thickBot="1">
      <c r="A90" s="76"/>
      <c r="B90" s="73">
        <v>414.58620000000002</v>
      </c>
      <c r="C90" s="74">
        <v>120145</v>
      </c>
      <c r="D90" s="1">
        <v>414.61535213675199</v>
      </c>
      <c r="E90" s="75">
        <v>-2.9152136751974922E-2</v>
      </c>
      <c r="G90" s="1">
        <v>414.61535213675199</v>
      </c>
      <c r="H90" s="1">
        <v>423.47859999999997</v>
      </c>
      <c r="I90" s="1">
        <v>423.47859999999997</v>
      </c>
      <c r="J90" s="1">
        <f t="shared" si="2"/>
        <v>-8.8632478632479774</v>
      </c>
      <c r="K90" s="1">
        <f t="shared" si="3"/>
        <v>-8.8632478632479774</v>
      </c>
    </row>
    <row r="91" spans="1:11" ht="12" thickBot="1">
      <c r="A91" s="76"/>
      <c r="B91" s="73">
        <v>511.1626</v>
      </c>
      <c r="C91" s="74">
        <v>120146</v>
      </c>
      <c r="D91" s="1">
        <v>511.19630000000001</v>
      </c>
      <c r="E91" s="75">
        <v>-3.3700000000010277E-2</v>
      </c>
      <c r="G91" s="1">
        <v>511.19630000000001</v>
      </c>
      <c r="H91" s="1">
        <v>511.19630000000001</v>
      </c>
      <c r="I91" s="1">
        <v>511.19630000000001</v>
      </c>
      <c r="J91" s="1">
        <f t="shared" si="2"/>
        <v>0</v>
      </c>
      <c r="K91" s="1">
        <f t="shared" si="3"/>
        <v>0</v>
      </c>
    </row>
    <row r="92" spans="1:11" ht="12" thickBot="1">
      <c r="A92" s="76"/>
      <c r="B92" s="73">
        <v>195.20429999999999</v>
      </c>
      <c r="C92" s="74">
        <v>120148</v>
      </c>
      <c r="D92" s="1">
        <v>195.21350000000001</v>
      </c>
      <c r="E92" s="75">
        <v>-9.2000000000211912E-3</v>
      </c>
      <c r="G92" s="1">
        <v>195.21350000000001</v>
      </c>
      <c r="H92" s="1">
        <v>195.21350000000001</v>
      </c>
      <c r="I92" s="1">
        <v>195.21350000000001</v>
      </c>
      <c r="J92" s="1">
        <f t="shared" si="2"/>
        <v>0</v>
      </c>
      <c r="K92" s="1">
        <f t="shared" si="3"/>
        <v>0</v>
      </c>
    </row>
    <row r="93" spans="1:11" ht="12" thickBot="1">
      <c r="A93" s="76"/>
      <c r="B93" s="73">
        <v>976.35260000000005</v>
      </c>
      <c r="C93" s="74">
        <v>120149</v>
      </c>
      <c r="D93" s="1">
        <v>976.37559999999996</v>
      </c>
      <c r="E93" s="75">
        <v>-2.299999999991087E-2</v>
      </c>
      <c r="G93" s="1">
        <v>976.37559999999996</v>
      </c>
      <c r="H93" s="1">
        <v>976.37559999999996</v>
      </c>
      <c r="I93" s="1">
        <v>976.37559999999996</v>
      </c>
      <c r="J93" s="1">
        <f t="shared" si="2"/>
        <v>0</v>
      </c>
      <c r="K93" s="1">
        <f t="shared" si="3"/>
        <v>0</v>
      </c>
    </row>
    <row r="94" spans="1:11" ht="12" thickBot="1">
      <c r="A94" s="76"/>
      <c r="B94" s="73">
        <v>1369.2920999999999</v>
      </c>
      <c r="C94" s="74">
        <v>120151</v>
      </c>
      <c r="D94" s="1">
        <v>1369.3331000000001</v>
      </c>
      <c r="E94" s="75">
        <v>-4.1000000000167347E-2</v>
      </c>
      <c r="G94" s="1">
        <v>1369.3331000000001</v>
      </c>
      <c r="H94" s="1">
        <v>1369.3331000000001</v>
      </c>
      <c r="I94" s="1">
        <v>1369.3331000000001</v>
      </c>
      <c r="J94" s="1">
        <f t="shared" si="2"/>
        <v>0</v>
      </c>
      <c r="K94" s="1">
        <f t="shared" si="3"/>
        <v>0</v>
      </c>
    </row>
    <row r="95" spans="1:11" ht="12" thickBot="1">
      <c r="A95" s="76"/>
      <c r="B95" s="73">
        <v>875.54380000000003</v>
      </c>
      <c r="C95" s="74">
        <v>120152</v>
      </c>
      <c r="D95" s="1">
        <v>875.55550000000005</v>
      </c>
      <c r="E95" s="75">
        <v>-1.1700000000018917E-2</v>
      </c>
      <c r="G95" s="1">
        <v>875.55550000000005</v>
      </c>
      <c r="H95" s="1">
        <v>875.55550000000005</v>
      </c>
      <c r="I95" s="1">
        <v>875.55550000000005</v>
      </c>
      <c r="J95" s="1">
        <f t="shared" si="2"/>
        <v>0</v>
      </c>
      <c r="K95" s="1">
        <f t="shared" si="3"/>
        <v>0</v>
      </c>
    </row>
    <row r="96" spans="1:11" ht="12" thickBot="1">
      <c r="A96" s="76"/>
      <c r="B96" s="73">
        <v>1116.2175</v>
      </c>
      <c r="C96" s="74">
        <v>120153</v>
      </c>
      <c r="D96" s="1">
        <v>1116.2393999999999</v>
      </c>
      <c r="E96" s="75">
        <v>-2.1899999999959618E-2</v>
      </c>
      <c r="G96" s="1">
        <v>1116.2393999999999</v>
      </c>
      <c r="H96" s="1">
        <v>1116.2393999999999</v>
      </c>
      <c r="I96" s="1">
        <v>1116.2393999999999</v>
      </c>
      <c r="J96" s="1">
        <f t="shared" si="2"/>
        <v>0</v>
      </c>
      <c r="K96" s="1">
        <f t="shared" si="3"/>
        <v>0</v>
      </c>
    </row>
    <row r="97" spans="1:11" ht="12" thickBot="1">
      <c r="A97" s="76"/>
      <c r="B97" s="73">
        <v>870.67759999999998</v>
      </c>
      <c r="C97" s="74">
        <v>120154</v>
      </c>
      <c r="D97" s="1">
        <v>870.70069999999998</v>
      </c>
      <c r="E97" s="75">
        <v>-2.3099999999999454E-2</v>
      </c>
      <c r="G97" s="1">
        <v>870.70069999999998</v>
      </c>
      <c r="H97" s="1">
        <v>870.70069999999998</v>
      </c>
      <c r="I97" s="1">
        <v>870.70069999999998</v>
      </c>
      <c r="J97" s="1">
        <f t="shared" si="2"/>
        <v>0</v>
      </c>
      <c r="K97" s="1">
        <f t="shared" si="3"/>
        <v>0</v>
      </c>
    </row>
    <row r="98" spans="1:11" ht="12" thickBot="1">
      <c r="A98" s="76"/>
      <c r="B98" s="73">
        <v>998.75289999999995</v>
      </c>
      <c r="C98" s="74">
        <v>120155</v>
      </c>
      <c r="D98" s="1">
        <v>998.76940000000002</v>
      </c>
      <c r="E98" s="75">
        <v>-1.6500000000064574E-2</v>
      </c>
      <c r="G98" s="1">
        <v>998.76940000000002</v>
      </c>
      <c r="H98" s="1">
        <v>998.76940000000002</v>
      </c>
      <c r="I98" s="1">
        <v>998.76940000000002</v>
      </c>
      <c r="J98" s="1">
        <f t="shared" si="2"/>
        <v>0</v>
      </c>
      <c r="K98" s="1">
        <f t="shared" si="3"/>
        <v>0</v>
      </c>
    </row>
    <row r="99" spans="1:11" ht="12" thickBot="1">
      <c r="A99" s="76"/>
      <c r="B99" s="73">
        <v>493.23919999999998</v>
      </c>
      <c r="C99" s="74">
        <v>120156</v>
      </c>
      <c r="D99" s="1">
        <v>493.24770000000001</v>
      </c>
      <c r="E99" s="75">
        <v>-8.5000000000263753E-3</v>
      </c>
      <c r="G99" s="1">
        <v>493.24770000000001</v>
      </c>
      <c r="H99" s="1">
        <v>493.24770000000001</v>
      </c>
      <c r="I99" s="1">
        <v>493.24770000000001</v>
      </c>
      <c r="J99" s="1">
        <f t="shared" si="2"/>
        <v>0</v>
      </c>
      <c r="K99" s="1">
        <f t="shared" si="3"/>
        <v>0</v>
      </c>
    </row>
    <row r="100" spans="1:11" ht="12" thickBot="1">
      <c r="A100" s="76"/>
      <c r="B100" s="73">
        <v>326.14269999999999</v>
      </c>
      <c r="C100" s="74">
        <v>120157</v>
      </c>
      <c r="D100" s="1">
        <v>326.15379999999999</v>
      </c>
      <c r="E100" s="75">
        <v>-1.1099999999999E-2</v>
      </c>
      <c r="G100" s="1">
        <v>326.15379999999999</v>
      </c>
      <c r="H100" s="1">
        <v>326.15379999999999</v>
      </c>
      <c r="I100" s="1">
        <v>326.15379999999999</v>
      </c>
      <c r="J100" s="1">
        <f t="shared" si="2"/>
        <v>0</v>
      </c>
      <c r="K100" s="1">
        <f t="shared" si="3"/>
        <v>0</v>
      </c>
    </row>
    <row r="101" spans="1:11" ht="12" thickBot="1">
      <c r="A101" s="76"/>
      <c r="B101" s="73">
        <v>113.4055</v>
      </c>
      <c r="C101" s="74">
        <v>120158</v>
      </c>
      <c r="D101" s="1">
        <v>113.4188</v>
      </c>
      <c r="E101" s="75">
        <v>-1.3300000000000978E-2</v>
      </c>
      <c r="G101" s="1">
        <v>113.4188</v>
      </c>
      <c r="H101" s="1">
        <v>113.4188</v>
      </c>
      <c r="I101" s="1">
        <v>113.4188</v>
      </c>
      <c r="J101" s="1">
        <f t="shared" si="2"/>
        <v>0</v>
      </c>
      <c r="K101" s="1">
        <f t="shared" si="3"/>
        <v>0</v>
      </c>
    </row>
    <row r="102" spans="1:11" ht="12" thickBot="1">
      <c r="A102" s="76"/>
      <c r="B102" s="73">
        <v>2096.3072999999999</v>
      </c>
      <c r="C102" s="74">
        <v>120159</v>
      </c>
      <c r="D102" s="1">
        <v>2096.3249000000001</v>
      </c>
      <c r="E102" s="75">
        <v>-1.7600000000129512E-2</v>
      </c>
      <c r="G102" s="1">
        <v>2096.3249000000001</v>
      </c>
      <c r="H102" s="1">
        <v>2096.3249000000001</v>
      </c>
      <c r="I102" s="1">
        <v>2096.3249000000001</v>
      </c>
      <c r="J102" s="1">
        <f t="shared" si="2"/>
        <v>0</v>
      </c>
      <c r="K102" s="1">
        <f t="shared" si="3"/>
        <v>0</v>
      </c>
    </row>
    <row r="103" spans="1:11" ht="12" thickBot="1">
      <c r="A103" s="76"/>
      <c r="B103" s="73">
        <v>1125.5066999999999</v>
      </c>
      <c r="C103" s="74">
        <v>120160</v>
      </c>
      <c r="D103" s="1">
        <v>1125.5214000000001</v>
      </c>
      <c r="E103" s="75">
        <v>-1.4700000000175351E-2</v>
      </c>
      <c r="G103" s="1">
        <v>1125.5214000000001</v>
      </c>
      <c r="H103" s="1">
        <v>1125.5214000000001</v>
      </c>
      <c r="I103" s="1">
        <v>1125.5214000000001</v>
      </c>
      <c r="J103" s="1">
        <f t="shared" si="2"/>
        <v>0</v>
      </c>
      <c r="K103" s="1">
        <f t="shared" si="3"/>
        <v>0</v>
      </c>
    </row>
    <row r="104" spans="1:11" ht="12" thickBot="1">
      <c r="A104" s="76"/>
      <c r="B104" s="73">
        <v>252.2106</v>
      </c>
      <c r="C104" s="74">
        <v>120161</v>
      </c>
      <c r="D104" s="1">
        <v>252.22210000000001</v>
      </c>
      <c r="E104" s="75">
        <v>-1.1500000000012278E-2</v>
      </c>
      <c r="G104" s="1">
        <v>252.22210000000001</v>
      </c>
      <c r="H104" s="1">
        <v>252.22210000000001</v>
      </c>
      <c r="I104" s="1">
        <v>252.22210000000001</v>
      </c>
      <c r="J104" s="1">
        <f t="shared" si="2"/>
        <v>0</v>
      </c>
      <c r="K104" s="1">
        <f t="shared" si="3"/>
        <v>0</v>
      </c>
    </row>
    <row r="105" spans="1:11" ht="12" thickBot="1">
      <c r="A105" s="76"/>
      <c r="B105" s="73">
        <v>601.01509999999996</v>
      </c>
      <c r="C105" s="74">
        <v>120162</v>
      </c>
      <c r="D105" s="1">
        <v>601.02539999999999</v>
      </c>
      <c r="E105" s="75">
        <v>-1.0300000000029286E-2</v>
      </c>
      <c r="G105" s="1">
        <v>601.02539999999999</v>
      </c>
      <c r="H105" s="1">
        <v>601.02539999999999</v>
      </c>
      <c r="I105" s="1">
        <v>601.02539999999999</v>
      </c>
      <c r="J105" s="1">
        <f t="shared" si="2"/>
        <v>0</v>
      </c>
      <c r="K105" s="1">
        <f t="shared" si="3"/>
        <v>0</v>
      </c>
    </row>
    <row r="106" spans="1:11" ht="12" thickBot="1">
      <c r="A106" s="76"/>
      <c r="B106" s="73">
        <v>689.47619999999995</v>
      </c>
      <c r="C106" s="74">
        <v>120163</v>
      </c>
      <c r="D106" s="1">
        <v>689.48720000000003</v>
      </c>
      <c r="E106" s="75">
        <v>-1.1000000000080945E-2</v>
      </c>
      <c r="G106" s="1">
        <v>689.48720000000003</v>
      </c>
      <c r="H106" s="1">
        <v>689.48720000000003</v>
      </c>
      <c r="I106" s="1">
        <v>689.48720000000003</v>
      </c>
      <c r="J106" s="1">
        <f t="shared" si="2"/>
        <v>0</v>
      </c>
      <c r="K106" s="1">
        <f t="shared" si="3"/>
        <v>0</v>
      </c>
    </row>
    <row r="107" spans="1:11" ht="12" thickBot="1">
      <c r="A107" s="76"/>
      <c r="B107" s="73">
        <v>4555.2447000000002</v>
      </c>
      <c r="C107" s="74">
        <v>120164</v>
      </c>
      <c r="D107" s="1">
        <v>4555.2819709401701</v>
      </c>
      <c r="E107" s="75">
        <v>-3.7270940169946698E-2</v>
      </c>
      <c r="G107" s="1">
        <v>4555.2819709401701</v>
      </c>
      <c r="H107" s="1">
        <v>4601.3418000000001</v>
      </c>
      <c r="I107" s="1">
        <v>4601.3418000000001</v>
      </c>
      <c r="J107" s="1">
        <f t="shared" si="2"/>
        <v>-46.059829059830008</v>
      </c>
      <c r="K107" s="1">
        <f t="shared" si="3"/>
        <v>-46.059829059830008</v>
      </c>
    </row>
    <row r="108" spans="1:11" ht="12" thickBot="1">
      <c r="A108" s="76"/>
      <c r="B108" s="73">
        <v>174.09540000000001</v>
      </c>
      <c r="C108" s="74">
        <v>120165</v>
      </c>
      <c r="D108" s="1">
        <v>174.10249999999999</v>
      </c>
      <c r="E108" s="75">
        <v>-7.0999999999799002E-3</v>
      </c>
      <c r="G108" s="1">
        <v>174.10249999999999</v>
      </c>
      <c r="H108" s="1">
        <v>174.10249999999999</v>
      </c>
      <c r="I108" s="1">
        <v>174.10249999999999</v>
      </c>
      <c r="J108" s="1">
        <f t="shared" si="2"/>
        <v>0</v>
      </c>
      <c r="K108" s="1">
        <f t="shared" si="3"/>
        <v>0</v>
      </c>
    </row>
    <row r="109" spans="1:11" ht="12" thickBot="1">
      <c r="A109" s="76"/>
      <c r="B109" s="73">
        <v>352.91410000000002</v>
      </c>
      <c r="C109" s="74">
        <v>120166</v>
      </c>
      <c r="D109" s="1">
        <v>352.9228</v>
      </c>
      <c r="E109" s="75">
        <v>-8.6999999999761712E-3</v>
      </c>
      <c r="G109" s="1">
        <v>352.9228</v>
      </c>
      <c r="H109" s="1">
        <v>352.9228</v>
      </c>
      <c r="I109" s="1">
        <v>352.9228</v>
      </c>
      <c r="J109" s="1">
        <f t="shared" si="2"/>
        <v>0</v>
      </c>
      <c r="K109" s="1">
        <f t="shared" si="3"/>
        <v>0</v>
      </c>
    </row>
    <row r="110" spans="1:11" ht="12" thickBot="1">
      <c r="A110" s="76"/>
      <c r="B110" s="73">
        <v>690.32870000000003</v>
      </c>
      <c r="C110" s="74">
        <v>120167</v>
      </c>
      <c r="D110" s="1">
        <v>690.3415</v>
      </c>
      <c r="E110" s="75">
        <v>-1.2799999999970169E-2</v>
      </c>
      <c r="G110" s="1">
        <v>690.3415</v>
      </c>
      <c r="H110" s="1">
        <v>690.3415</v>
      </c>
      <c r="I110" s="1">
        <v>690.3415</v>
      </c>
      <c r="J110" s="1">
        <f t="shared" si="2"/>
        <v>0</v>
      </c>
      <c r="K110" s="1">
        <f t="shared" si="3"/>
        <v>0</v>
      </c>
    </row>
    <row r="111" spans="1:11" ht="12" thickBot="1">
      <c r="A111" s="76"/>
      <c r="B111" s="73">
        <v>855.97429999999997</v>
      </c>
      <c r="C111" s="74">
        <v>120168</v>
      </c>
      <c r="D111" s="1">
        <v>855.99959999999999</v>
      </c>
      <c r="E111" s="75">
        <v>-2.5300000000015643E-2</v>
      </c>
      <c r="G111" s="1">
        <v>855.99959999999999</v>
      </c>
      <c r="H111" s="1">
        <v>855.99959999999999</v>
      </c>
      <c r="I111" s="1">
        <v>855.99959999999999</v>
      </c>
      <c r="J111" s="1">
        <f t="shared" si="2"/>
        <v>0</v>
      </c>
      <c r="K111" s="1">
        <f t="shared" si="3"/>
        <v>0</v>
      </c>
    </row>
    <row r="112" spans="1:11" ht="12" thickBot="1">
      <c r="A112" s="76"/>
      <c r="B112" s="73">
        <v>172.90299999999999</v>
      </c>
      <c r="C112" s="74">
        <v>120169</v>
      </c>
      <c r="D112" s="1">
        <v>172.9059</v>
      </c>
      <c r="E112" s="75">
        <v>-2.9000000000110049E-3</v>
      </c>
      <c r="G112" s="1">
        <v>172.9059</v>
      </c>
      <c r="H112" s="1">
        <v>172.9059</v>
      </c>
      <c r="I112" s="1">
        <v>172.9059</v>
      </c>
      <c r="J112" s="1">
        <f t="shared" si="2"/>
        <v>0</v>
      </c>
      <c r="K112" s="1">
        <f t="shared" si="3"/>
        <v>0</v>
      </c>
    </row>
    <row r="113" spans="1:11" ht="12" thickBot="1">
      <c r="A113" s="76"/>
      <c r="B113" s="73">
        <v>2105.7114000000001</v>
      </c>
      <c r="C113" s="74">
        <v>120170</v>
      </c>
      <c r="D113" s="1">
        <v>2105.7435</v>
      </c>
      <c r="E113" s="75">
        <v>-3.2099999999900319E-2</v>
      </c>
      <c r="G113" s="1">
        <v>2105.7435</v>
      </c>
      <c r="H113" s="1">
        <v>2105.7435</v>
      </c>
      <c r="I113" s="1">
        <v>2105.7435</v>
      </c>
      <c r="J113" s="1">
        <f t="shared" si="2"/>
        <v>0</v>
      </c>
      <c r="K113" s="1">
        <f t="shared" si="3"/>
        <v>0</v>
      </c>
    </row>
    <row r="114" spans="1:11" ht="12" thickBot="1">
      <c r="A114" s="76"/>
      <c r="B114" s="73">
        <v>527.35810000000004</v>
      </c>
      <c r="C114" s="74">
        <v>120171</v>
      </c>
      <c r="D114" s="1">
        <v>527.36739999999998</v>
      </c>
      <c r="E114" s="75">
        <v>-9.2999999999392458E-3</v>
      </c>
      <c r="G114" s="1">
        <v>527.36739999999998</v>
      </c>
      <c r="H114" s="1">
        <v>527.36739999999998</v>
      </c>
      <c r="I114" s="1">
        <v>527.36739999999998</v>
      </c>
      <c r="J114" s="1">
        <f t="shared" si="2"/>
        <v>0</v>
      </c>
      <c r="K114" s="1">
        <f t="shared" si="3"/>
        <v>0</v>
      </c>
    </row>
    <row r="115" spans="1:11" ht="12" thickBot="1">
      <c r="A115" s="76"/>
      <c r="B115" s="73">
        <v>167.7679</v>
      </c>
      <c r="C115" s="74">
        <v>120172</v>
      </c>
      <c r="D115" s="1">
        <v>167.77770000000001</v>
      </c>
      <c r="E115" s="75">
        <v>-9.8000000000126875E-3</v>
      </c>
      <c r="G115" s="1">
        <v>167.77770000000001</v>
      </c>
      <c r="H115" s="1">
        <v>167.77770000000001</v>
      </c>
      <c r="I115" s="1">
        <v>167.77770000000001</v>
      </c>
      <c r="J115" s="1">
        <f t="shared" si="2"/>
        <v>0</v>
      </c>
      <c r="K115" s="1">
        <f t="shared" si="3"/>
        <v>0</v>
      </c>
    </row>
    <row r="116" spans="1:11" ht="12" thickBot="1">
      <c r="A116" s="76"/>
      <c r="B116" s="73">
        <v>2953.2303999999999</v>
      </c>
      <c r="C116" s="74">
        <v>120173</v>
      </c>
      <c r="D116" s="1">
        <v>2953.2312000000002</v>
      </c>
      <c r="E116" s="75">
        <v>-8.0000000025393092E-4</v>
      </c>
      <c r="G116" s="1">
        <v>2953.2312000000002</v>
      </c>
      <c r="H116" s="1">
        <v>2953.2312000000002</v>
      </c>
      <c r="I116" s="1">
        <v>2953.2312000000002</v>
      </c>
      <c r="J116" s="1">
        <f t="shared" si="2"/>
        <v>0</v>
      </c>
      <c r="K116" s="1">
        <f t="shared" si="3"/>
        <v>0</v>
      </c>
    </row>
    <row r="117" spans="1:11" ht="12" thickBot="1">
      <c r="A117" s="76"/>
      <c r="B117" s="73">
        <v>1086.7728</v>
      </c>
      <c r="C117" s="74">
        <v>120174</v>
      </c>
      <c r="D117" s="1">
        <v>1086.78606666667</v>
      </c>
      <c r="E117" s="75">
        <v>-1.3266666670006089E-2</v>
      </c>
      <c r="G117" s="1">
        <v>1086.78606666667</v>
      </c>
      <c r="H117" s="1">
        <v>1098.1194</v>
      </c>
      <c r="I117" s="1">
        <v>1098.1194</v>
      </c>
      <c r="J117" s="1">
        <f t="shared" si="2"/>
        <v>-11.333333333330074</v>
      </c>
      <c r="K117" s="1">
        <f t="shared" si="3"/>
        <v>-11.333333333330074</v>
      </c>
    </row>
    <row r="118" spans="1:11" ht="12" thickBot="1">
      <c r="A118" s="76"/>
      <c r="B118" s="73">
        <v>177.76329999999999</v>
      </c>
      <c r="C118" s="74">
        <v>120176</v>
      </c>
      <c r="D118" s="1">
        <v>177.77770000000001</v>
      </c>
      <c r="E118" s="75">
        <v>-1.4400000000023283E-2</v>
      </c>
      <c r="G118" s="1">
        <v>177.77770000000001</v>
      </c>
      <c r="H118" s="1">
        <v>177.77770000000001</v>
      </c>
      <c r="I118" s="1">
        <v>177.77770000000001</v>
      </c>
      <c r="J118" s="1">
        <f t="shared" si="2"/>
        <v>0</v>
      </c>
      <c r="K118" s="1">
        <f t="shared" si="3"/>
        <v>0</v>
      </c>
    </row>
    <row r="119" spans="1:11" ht="12" thickBot="1">
      <c r="A119" s="76"/>
      <c r="B119" s="73">
        <v>755.97260000000006</v>
      </c>
      <c r="C119" s="74">
        <v>120177</v>
      </c>
      <c r="D119" s="1">
        <v>755.9828</v>
      </c>
      <c r="E119" s="75">
        <v>-1.0199999999940701E-2</v>
      </c>
      <c r="G119" s="1">
        <v>755.9828</v>
      </c>
      <c r="H119" s="1">
        <v>755.9828</v>
      </c>
      <c r="I119" s="1">
        <v>755.9828</v>
      </c>
      <c r="J119" s="1">
        <f t="shared" si="2"/>
        <v>0</v>
      </c>
      <c r="K119" s="1">
        <f t="shared" si="3"/>
        <v>0</v>
      </c>
    </row>
    <row r="120" spans="1:11" ht="12" thickBot="1">
      <c r="A120" s="76"/>
      <c r="B120" s="73">
        <v>106.4029</v>
      </c>
      <c r="C120" s="74">
        <v>120178</v>
      </c>
      <c r="D120" s="1">
        <v>106.4102</v>
      </c>
      <c r="E120" s="75">
        <v>-7.3000000000007503E-3</v>
      </c>
      <c r="G120" s="1">
        <v>106.4102</v>
      </c>
      <c r="H120" s="1">
        <v>106.4102</v>
      </c>
      <c r="I120" s="1">
        <v>106.4102</v>
      </c>
      <c r="J120" s="1">
        <f t="shared" si="2"/>
        <v>0</v>
      </c>
      <c r="K120" s="1">
        <f t="shared" si="3"/>
        <v>0</v>
      </c>
    </row>
    <row r="121" spans="1:11" ht="12" thickBot="1">
      <c r="A121" s="76"/>
      <c r="B121" s="73">
        <v>870.51049999999998</v>
      </c>
      <c r="C121" s="74">
        <v>120179</v>
      </c>
      <c r="D121" s="1">
        <v>870.51300000000003</v>
      </c>
      <c r="E121" s="75">
        <v>-2.5000000000545697E-3</v>
      </c>
      <c r="G121" s="1">
        <v>870.51300000000003</v>
      </c>
      <c r="H121" s="1">
        <v>870.51300000000003</v>
      </c>
      <c r="I121" s="1">
        <v>870.51300000000003</v>
      </c>
      <c r="J121" s="1">
        <f t="shared" si="2"/>
        <v>0</v>
      </c>
      <c r="K121" s="1">
        <f t="shared" si="3"/>
        <v>0</v>
      </c>
    </row>
    <row r="122" spans="1:11" ht="12" thickBot="1">
      <c r="A122" s="76"/>
      <c r="B122" s="73">
        <v>3262.8453</v>
      </c>
      <c r="C122" s="74">
        <v>120180</v>
      </c>
      <c r="D122" s="1">
        <v>3262.8717581196602</v>
      </c>
      <c r="E122" s="75">
        <v>-2.6458119660219381E-2</v>
      </c>
      <c r="G122" s="1">
        <v>3262.8717581196602</v>
      </c>
      <c r="H122" s="1">
        <v>3272.7521000000002</v>
      </c>
      <c r="I122" s="1">
        <v>3272.7521000000002</v>
      </c>
      <c r="J122" s="1">
        <f t="shared" si="2"/>
        <v>-9.8803418803399836</v>
      </c>
      <c r="K122" s="1">
        <f t="shared" si="3"/>
        <v>-9.8803418803399836</v>
      </c>
    </row>
    <row r="123" spans="1:11" ht="12" thickBot="1">
      <c r="A123" s="76"/>
      <c r="B123" s="73">
        <v>138.54089999999999</v>
      </c>
      <c r="C123" s="74">
        <v>120181</v>
      </c>
      <c r="D123" s="1">
        <v>138.54689999999999</v>
      </c>
      <c r="E123" s="75">
        <v>-6.0000000000002274E-3</v>
      </c>
      <c r="G123" s="1">
        <v>138.54689999999999</v>
      </c>
      <c r="H123" s="1">
        <v>138.54689999999999</v>
      </c>
      <c r="I123" s="1">
        <v>138.54689999999999</v>
      </c>
      <c r="J123" s="1">
        <f t="shared" si="2"/>
        <v>0</v>
      </c>
      <c r="K123" s="1">
        <f t="shared" si="3"/>
        <v>0</v>
      </c>
    </row>
    <row r="124" spans="1:11" ht="12" thickBot="1">
      <c r="A124" s="76"/>
      <c r="B124" s="73">
        <v>509.13299999999998</v>
      </c>
      <c r="C124" s="74">
        <v>120182</v>
      </c>
      <c r="D124" s="1">
        <v>509.14499999999998</v>
      </c>
      <c r="E124" s="75">
        <v>-1.2000000000000455E-2</v>
      </c>
      <c r="G124" s="1">
        <v>509.14499999999998</v>
      </c>
      <c r="H124" s="1">
        <v>509.14499999999998</v>
      </c>
      <c r="I124" s="1">
        <v>509.14499999999998</v>
      </c>
      <c r="J124" s="1">
        <f t="shared" si="2"/>
        <v>0</v>
      </c>
      <c r="K124" s="1">
        <f t="shared" si="3"/>
        <v>0</v>
      </c>
    </row>
    <row r="125" spans="1:11" ht="12" thickBot="1">
      <c r="A125" s="76"/>
      <c r="B125" s="73">
        <v>498.79309999999998</v>
      </c>
      <c r="C125" s="74">
        <v>120183</v>
      </c>
      <c r="D125" s="1">
        <v>498.803</v>
      </c>
      <c r="E125" s="75">
        <v>-9.9000000000160071E-3</v>
      </c>
      <c r="G125" s="1">
        <v>498.803</v>
      </c>
      <c r="H125" s="1">
        <v>498.803</v>
      </c>
      <c r="I125" s="1">
        <v>498.803</v>
      </c>
      <c r="J125" s="1">
        <f t="shared" si="2"/>
        <v>0</v>
      </c>
      <c r="K125" s="1">
        <f t="shared" si="3"/>
        <v>0</v>
      </c>
    </row>
    <row r="126" spans="1:11" ht="12" thickBot="1">
      <c r="A126" s="76"/>
      <c r="B126" s="73">
        <v>683.68529999999998</v>
      </c>
      <c r="C126" s="74">
        <v>120184</v>
      </c>
      <c r="D126" s="1">
        <v>683.69230000000005</v>
      </c>
      <c r="E126" s="75">
        <v>-7.0000000000618456E-3</v>
      </c>
      <c r="G126" s="1">
        <v>683.69230000000005</v>
      </c>
      <c r="H126" s="1">
        <v>683.69230000000005</v>
      </c>
      <c r="I126" s="1">
        <v>683.69230000000005</v>
      </c>
      <c r="J126" s="1">
        <f t="shared" si="2"/>
        <v>0</v>
      </c>
      <c r="K126" s="1">
        <f t="shared" si="3"/>
        <v>0</v>
      </c>
    </row>
    <row r="127" spans="1:11" ht="12" thickBot="1">
      <c r="A127" s="76"/>
      <c r="B127" s="73">
        <v>1255.8126999999999</v>
      </c>
      <c r="C127" s="74">
        <v>120185</v>
      </c>
      <c r="D127" s="1">
        <v>1255.8287</v>
      </c>
      <c r="E127" s="75">
        <v>-1.6000000000076398E-2</v>
      </c>
      <c r="G127" s="1">
        <v>1255.8287</v>
      </c>
      <c r="H127" s="1">
        <v>1255.8287</v>
      </c>
      <c r="I127" s="1">
        <v>1255.8287</v>
      </c>
      <c r="J127" s="1">
        <f t="shared" si="2"/>
        <v>0</v>
      </c>
      <c r="K127" s="1">
        <f t="shared" si="3"/>
        <v>0</v>
      </c>
    </row>
    <row r="128" spans="1:11" ht="12" thickBot="1">
      <c r="A128" s="76"/>
      <c r="B128" s="73">
        <v>584.18190000000004</v>
      </c>
      <c r="C128" s="74">
        <v>120186</v>
      </c>
      <c r="D128" s="1">
        <v>584.18809999999996</v>
      </c>
      <c r="E128" s="75">
        <v>-6.1999999999216016E-3</v>
      </c>
      <c r="G128" s="1">
        <v>584.18809999999996</v>
      </c>
      <c r="H128" s="1">
        <v>584.18809999999996</v>
      </c>
      <c r="I128" s="1">
        <v>584.18809999999996</v>
      </c>
      <c r="J128" s="1">
        <f t="shared" si="2"/>
        <v>0</v>
      </c>
      <c r="K128" s="1">
        <f t="shared" si="3"/>
        <v>0</v>
      </c>
    </row>
    <row r="129" spans="1:11" ht="12" thickBot="1">
      <c r="A129" s="76"/>
      <c r="B129" s="73">
        <v>310.1626</v>
      </c>
      <c r="C129" s="74">
        <v>120187</v>
      </c>
      <c r="D129" s="1">
        <v>310.17059999999998</v>
      </c>
      <c r="E129" s="75">
        <v>-7.9999999999813554E-3</v>
      </c>
      <c r="G129" s="1">
        <v>310.17059999999998</v>
      </c>
      <c r="H129" s="1">
        <v>310.17059999999998</v>
      </c>
      <c r="I129" s="1">
        <v>310.17059999999998</v>
      </c>
      <c r="J129" s="1">
        <f t="shared" si="2"/>
        <v>0</v>
      </c>
      <c r="K129" s="1">
        <f t="shared" si="3"/>
        <v>0</v>
      </c>
    </row>
    <row r="130" spans="1:11" ht="12" thickBot="1">
      <c r="A130" s="76"/>
      <c r="B130" s="73">
        <v>673.60990000000004</v>
      </c>
      <c r="C130" s="74">
        <v>120188</v>
      </c>
      <c r="D130" s="1">
        <v>673.62379999999996</v>
      </c>
      <c r="E130" s="75">
        <v>-1.389999999992142E-2</v>
      </c>
      <c r="G130" s="1">
        <v>673.62379999999996</v>
      </c>
      <c r="H130" s="1">
        <v>673.62379999999996</v>
      </c>
      <c r="I130" s="1">
        <v>673.62379999999996</v>
      </c>
      <c r="J130" s="1">
        <f t="shared" si="2"/>
        <v>0</v>
      </c>
      <c r="K130" s="1">
        <f t="shared" si="3"/>
        <v>0</v>
      </c>
    </row>
    <row r="131" spans="1:11" ht="12" thickBot="1">
      <c r="A131" s="76"/>
      <c r="B131" s="73">
        <v>1401.7695000000001</v>
      </c>
      <c r="C131" s="74">
        <v>120189</v>
      </c>
      <c r="D131" s="1">
        <v>1401.7946999999999</v>
      </c>
      <c r="E131" s="75">
        <v>-2.5199999999813372E-2</v>
      </c>
      <c r="G131" s="1">
        <v>1401.7946999999999</v>
      </c>
      <c r="H131" s="1">
        <v>1401.7946999999999</v>
      </c>
      <c r="I131" s="1">
        <v>1401.7946999999999</v>
      </c>
      <c r="J131" s="1">
        <f t="shared" si="2"/>
        <v>0</v>
      </c>
      <c r="K131" s="1">
        <f t="shared" si="3"/>
        <v>0</v>
      </c>
    </row>
    <row r="132" spans="1:11" ht="12" thickBot="1">
      <c r="A132" s="76"/>
      <c r="B132" s="73">
        <v>258.30200000000002</v>
      </c>
      <c r="C132" s="74">
        <v>120190</v>
      </c>
      <c r="D132" s="1">
        <v>258.3075</v>
      </c>
      <c r="E132" s="75">
        <v>-5.4999999999836291E-3</v>
      </c>
      <c r="G132" s="1">
        <v>258.3075</v>
      </c>
      <c r="H132" s="1">
        <v>258.3075</v>
      </c>
      <c r="I132" s="1">
        <v>258.3075</v>
      </c>
      <c r="J132" s="1">
        <f t="shared" ref="J132:J134" si="4">G132-H132</f>
        <v>0</v>
      </c>
      <c r="K132" s="1">
        <f t="shared" ref="K132:K134" si="5">G132-I132</f>
        <v>0</v>
      </c>
    </row>
    <row r="133" spans="1:11" ht="12" thickBot="1">
      <c r="A133" s="76"/>
      <c r="B133" s="73">
        <v>2619.8490000000002</v>
      </c>
      <c r="C133" s="74">
        <v>120191</v>
      </c>
      <c r="D133" s="1">
        <v>2619.8716085470101</v>
      </c>
      <c r="E133" s="75">
        <v>-2.2608547009895119E-2</v>
      </c>
      <c r="G133" s="1">
        <v>2619.8716085470101</v>
      </c>
      <c r="H133" s="1">
        <v>2689.3245999999999</v>
      </c>
      <c r="I133" s="1">
        <v>2689.3245999999999</v>
      </c>
      <c r="J133" s="1">
        <f t="shared" si="4"/>
        <v>-69.452991452989863</v>
      </c>
      <c r="K133" s="1">
        <f t="shared" si="5"/>
        <v>-69.452991452989863</v>
      </c>
    </row>
    <row r="134" spans="1:11" ht="12" thickBot="1">
      <c r="A134" s="77"/>
      <c r="B134" s="78">
        <v>2515.6197000000002</v>
      </c>
      <c r="C134" s="79">
        <v>120192</v>
      </c>
      <c r="D134" s="1">
        <v>2515.6578</v>
      </c>
      <c r="E134" s="75">
        <v>-3.8099999999758438E-2</v>
      </c>
      <c r="G134" s="1">
        <v>2515.6578</v>
      </c>
      <c r="H134" s="1">
        <v>2515.6578</v>
      </c>
      <c r="I134" s="1">
        <v>2515.6578</v>
      </c>
      <c r="J134" s="1">
        <f t="shared" si="4"/>
        <v>0</v>
      </c>
      <c r="K134" s="1">
        <f t="shared" si="5"/>
        <v>0</v>
      </c>
    </row>
    <row r="135" spans="1:11">
      <c r="B135" s="80">
        <v>106267.44819999998</v>
      </c>
      <c r="D135" s="1">
        <v>106269.47494700851</v>
      </c>
      <c r="E135" s="75">
        <v>-2.026747008523671</v>
      </c>
      <c r="G135" s="1">
        <f>SUM(G3:G134)</f>
        <v>106269.47494700851</v>
      </c>
      <c r="H135" s="1">
        <f>SUM(H3:H134)</f>
        <v>106507.30639999999</v>
      </c>
    </row>
  </sheetData>
  <mergeCells count="2">
    <mergeCell ref="A1:C1"/>
    <mergeCell ref="A3:A13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RMS-RA数据核对</vt:lpstr>
      <vt:lpstr>RA</vt:lpstr>
      <vt:lpstr>RMS</vt:lpstr>
      <vt:lpstr>14部门差异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2013-06-21T07:08:58Z</dcterms:modified>
</cp:coreProperties>
</file>