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  <sheet name="14部门差异" sheetId="5" r:id="rId4"/>
  </sheets>
  <calcPr calcId="125725" concurrentCalc="0"/>
</workbook>
</file>

<file path=xl/calcChain.xml><?xml version="1.0" encoding="utf-8"?>
<calcChain xmlns="http://schemas.openxmlformats.org/spreadsheetml/2006/main">
  <c r="K4" i="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3"/>
  <c r="H135"/>
  <c r="G135"/>
  <c r="E4" i="2"/>
  <c r="F4"/>
  <c r="G4"/>
  <c r="J4"/>
  <c r="L4"/>
  <c r="E5"/>
  <c r="F5"/>
  <c r="G5"/>
  <c r="J5"/>
  <c r="L5"/>
  <c r="E6"/>
  <c r="F6"/>
  <c r="G6"/>
  <c r="J6"/>
  <c r="L6"/>
  <c r="E7"/>
  <c r="F7"/>
  <c r="G7"/>
  <c r="J7"/>
  <c r="L7"/>
  <c r="E8"/>
  <c r="F8"/>
  <c r="G8"/>
  <c r="J8"/>
  <c r="L8"/>
  <c r="E9"/>
  <c r="F9"/>
  <c r="G9"/>
  <c r="J9"/>
  <c r="L9"/>
  <c r="E10"/>
  <c r="F10"/>
  <c r="G10"/>
  <c r="J10"/>
  <c r="L10"/>
  <c r="E11"/>
  <c r="F11"/>
  <c r="G11"/>
  <c r="J11"/>
  <c r="L11"/>
  <c r="E12"/>
  <c r="F12"/>
  <c r="G12"/>
  <c r="J12"/>
  <c r="L12"/>
  <c r="E13"/>
  <c r="F13"/>
  <c r="G13"/>
  <c r="J13"/>
  <c r="L13"/>
  <c r="E14"/>
  <c r="F14"/>
  <c r="G14"/>
  <c r="J14"/>
  <c r="L14"/>
  <c r="E15"/>
  <c r="F15"/>
  <c r="G15"/>
  <c r="J15"/>
  <c r="L15"/>
  <c r="E16"/>
  <c r="F16"/>
  <c r="G16"/>
  <c r="J16"/>
  <c r="L16"/>
  <c r="E17"/>
  <c r="F17"/>
  <c r="G17"/>
  <c r="J17"/>
  <c r="L17"/>
  <c r="E18"/>
  <c r="F18"/>
  <c r="G18"/>
  <c r="J18"/>
  <c r="L18"/>
  <c r="E19"/>
  <c r="F19"/>
  <c r="G19"/>
  <c r="J19"/>
  <c r="L19"/>
  <c r="E20"/>
  <c r="F20"/>
  <c r="G20"/>
  <c r="J20"/>
  <c r="L20"/>
  <c r="E21"/>
  <c r="F21"/>
  <c r="G21"/>
  <c r="J21"/>
  <c r="L21"/>
  <c r="E22"/>
  <c r="F22"/>
  <c r="G22"/>
  <c r="J22"/>
  <c r="L22"/>
  <c r="E23"/>
  <c r="F23"/>
  <c r="G23"/>
  <c r="J23"/>
  <c r="L23"/>
  <c r="E24"/>
  <c r="F24"/>
  <c r="G24"/>
  <c r="J24"/>
  <c r="L24"/>
  <c r="E25"/>
  <c r="F25"/>
  <c r="G25"/>
  <c r="J25"/>
  <c r="L25"/>
  <c r="E26"/>
  <c r="F26"/>
  <c r="G26"/>
  <c r="J26"/>
  <c r="L26"/>
  <c r="E27"/>
  <c r="F27"/>
  <c r="G27"/>
  <c r="J27"/>
  <c r="L27"/>
  <c r="E28"/>
  <c r="F28"/>
  <c r="G28"/>
  <c r="J28"/>
  <c r="L28"/>
  <c r="E29"/>
  <c r="F29"/>
  <c r="G29"/>
  <c r="J29"/>
  <c r="L29"/>
  <c r="E30"/>
  <c r="F30"/>
  <c r="G30"/>
  <c r="L30"/>
  <c r="E31"/>
  <c r="F31"/>
  <c r="G31"/>
  <c r="J31"/>
  <c r="L31"/>
  <c r="E32"/>
  <c r="F32"/>
  <c r="G32"/>
  <c r="L32"/>
  <c r="E33"/>
  <c r="F33"/>
  <c r="G33"/>
  <c r="L33"/>
  <c r="E34"/>
  <c r="F34"/>
  <c r="G34"/>
  <c r="L34"/>
  <c r="E35"/>
  <c r="F35"/>
  <c r="G35"/>
  <c r="J35"/>
  <c r="L35"/>
  <c r="E36"/>
  <c r="F36"/>
  <c r="G36"/>
  <c r="J36"/>
  <c r="L36"/>
  <c r="E37"/>
  <c r="F37"/>
  <c r="G37"/>
  <c r="L37"/>
  <c r="E38"/>
  <c r="F38"/>
  <c r="G38"/>
  <c r="L38"/>
  <c r="E39"/>
  <c r="F39"/>
  <c r="G39"/>
  <c r="J39"/>
  <c r="L39"/>
  <c r="E3"/>
  <c r="F3"/>
  <c r="G3"/>
  <c r="J3"/>
  <c r="L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K30"/>
  <c r="I31"/>
  <c r="K31"/>
  <c r="K32"/>
  <c r="K33"/>
  <c r="K34"/>
  <c r="I35"/>
  <c r="K35"/>
  <c r="I36"/>
  <c r="K36"/>
  <c r="K37"/>
  <c r="K38"/>
  <c r="I39"/>
  <c r="K39"/>
  <c r="I3"/>
  <c r="K3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</calcChain>
</file>

<file path=xl/sharedStrings.xml><?xml version="1.0" encoding="utf-8"?>
<sst xmlns="http://schemas.openxmlformats.org/spreadsheetml/2006/main" count="152" uniqueCount="106">
  <si>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</si>
  <si>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</si>
  <si>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</si>
  <si>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</si>
  <si>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</si>
  <si>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</si>
  <si>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</si>
  <si>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</si>
  <si>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</si>
  <si>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</si>
  <si>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</si>
  <si>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</si>
  <si>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</si>
  <si>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</si>
  <si>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</si>
  <si>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</si>
  <si>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</si>
  <si>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</si>
  <si>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</si>
  <si>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</si>
  <si>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</si>
  <si>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</si>
  <si>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</si>
  <si>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</si>
  <si>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</si>
  <si>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</si>
  <si>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</si>
  <si>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</si>
  <si>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</si>
  <si>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</si>
  <si>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</si>
  <si>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</si>
  <si>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</si>
  <si>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</si>
  <si>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</si>
  <si>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</si>
  <si>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</si>
  <si>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</si>
  <si>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</si>
  <si>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</si>
  <si>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</si>
  <si>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</si>
  <si>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</si>
  <si>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</si>
  <si>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</si>
  <si>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</si>
  <si>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</si>
  <si>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</si>
  <si>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</si>
  <si>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</si>
  <si>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</si>
  <si>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</si>
  <si>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</si>
  <si>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</si>
  <si>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</si>
  <si>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</si>
  <si>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</si>
  <si>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</si>
  <si>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</si>
  <si>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</si>
  <si>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</si>
  <si>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</si>
  <si>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</si>
  <si>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</si>
  <si>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</si>
  <si>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</si>
  <si>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</si>
  <si>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</si>
  <si>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</si>
  <si>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</si>
  <si>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</si>
  <si>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</si>
  <si>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</si>
  <si>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</si>
  <si>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</si>
  <si>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</si>
  <si>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</si>
  <si>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</si>
  <si>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</si>
  <si>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</si>
  <si>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</si>
  <si>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</si>
  <si>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</si>
  <si>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</si>
  <si>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</si>
  <si>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</si>
  <si>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</si>
  <si>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</si>
  <si>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</si>
  <si>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</si>
  <si>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</si>
  <si>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</si>
  <si>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</si>
  <si>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</si>
  <si>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</si>
  <si>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</si>
  <si>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</si>
  <si>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</si>
  <si>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</si>
  <si>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</si>
  <si>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</si>
  <si>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日期</t>
  </si>
  <si>
    <t>净销售额</t>
  </si>
  <si>
    <t>地点编号</t>
  </si>
  <si>
    <t>RMS</t>
    <phoneticPr fontId="23" type="noConversion"/>
  </si>
  <si>
    <t>差异</t>
    <phoneticPr fontId="23" type="noConversion"/>
  </si>
</sst>
</file>

<file path=xl/styles.xml><?xml version="1.0" encoding="utf-8"?>
<styleSheet xmlns="http://schemas.openxmlformats.org/spreadsheetml/2006/main">
  <numFmts count="4">
    <numFmt numFmtId="176" formatCode="#,##0.00&quot;%&quot;"/>
    <numFmt numFmtId="177" formatCode="0.00_ "/>
    <numFmt numFmtId="178" formatCode="0.00000_);[Red]\(0.00000\)"/>
    <numFmt numFmtId="179" formatCode="#,##0.000000000000000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8" fontId="21" fillId="33" borderId="10" xfId="0" applyNumberFormat="1" applyFont="1" applyFill="1" applyBorder="1" applyAlignment="1">
      <alignment vertical="center" wrapText="1"/>
    </xf>
    <xf numFmtId="178" fontId="21" fillId="35" borderId="10" xfId="0" applyNumberFormat="1" applyFont="1" applyFill="1" applyBorder="1" applyAlignment="1">
      <alignment horizontal="right" vertical="top" wrapText="1"/>
    </xf>
    <xf numFmtId="3" fontId="21" fillId="35" borderId="12" xfId="0" applyNumberFormat="1" applyFont="1" applyFill="1" applyBorder="1" applyAlignment="1">
      <alignment horizontal="right" vertical="top" wrapText="1"/>
    </xf>
    <xf numFmtId="179" fontId="20" fillId="0" borderId="0" xfId="0" applyNumberFormat="1" applyFont="1">
      <alignment vertical="center"/>
    </xf>
    <xf numFmtId="178" fontId="21" fillId="35" borderId="13" xfId="0" applyNumberFormat="1" applyFont="1" applyFill="1" applyBorder="1" applyAlignment="1">
      <alignment horizontal="right" vertical="top" wrapText="1"/>
    </xf>
    <xf numFmtId="3" fontId="21" fillId="35" borderId="20" xfId="0" applyNumberFormat="1" applyFont="1" applyFill="1" applyBorder="1" applyAlignment="1">
      <alignment horizontal="right" vertical="top" wrapText="1"/>
    </xf>
    <xf numFmtId="178" fontId="20" fillId="0" borderId="0" xfId="0" applyNumberFormat="1" applyFont="1">
      <alignment vertical="center"/>
    </xf>
    <xf numFmtId="0" fontId="27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horizontal="left" wrapText="1"/>
    </xf>
    <xf numFmtId="14" fontId="21" fillId="35" borderId="12" xfId="0" applyNumberFormat="1" applyFont="1" applyFill="1" applyBorder="1" applyAlignment="1">
      <alignment vertical="center" wrapText="1"/>
    </xf>
    <xf numFmtId="14" fontId="21" fillId="35" borderId="16" xfId="0" applyNumberFormat="1" applyFont="1" applyFill="1" applyBorder="1" applyAlignment="1">
      <alignment vertical="center" wrapText="1"/>
    </xf>
    <xf numFmtId="14" fontId="21" fillId="35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650096f013" TargetMode="External"/><Relationship Id="rId2" Type="http://schemas.openxmlformats.org/officeDocument/2006/relationships/hyperlink" Target="cid:650096c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5" Type="http://schemas.openxmlformats.org/officeDocument/2006/relationships/hyperlink" Target="cid:738f7e472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8" bestFit="1" customWidth="1"/>
    <col min="3" max="4" width="9" style="1"/>
    <col min="5" max="5" width="10.5" style="1" bestFit="1" customWidth="1"/>
    <col min="6" max="6" width="12.25" style="50" bestFit="1" customWidth="1"/>
    <col min="7" max="7" width="10.5" style="1" bestFit="1" customWidth="1"/>
    <col min="8" max="8" width="9" style="50"/>
    <col min="9" max="12" width="9.75" style="15" bestFit="1" customWidth="1"/>
    <col min="13" max="16384" width="9" style="1"/>
  </cols>
  <sheetData>
    <row r="1" spans="1:12">
      <c r="A1" s="29"/>
      <c r="B1" s="30"/>
      <c r="C1" s="31"/>
      <c r="D1" s="32"/>
      <c r="E1" s="33" t="s">
        <v>0</v>
      </c>
      <c r="F1" s="47" t="s">
        <v>3</v>
      </c>
      <c r="G1" s="34" t="s">
        <v>98</v>
      </c>
      <c r="H1" s="47" t="s">
        <v>4</v>
      </c>
      <c r="I1" s="41" t="s">
        <v>96</v>
      </c>
      <c r="J1" s="42" t="s">
        <v>97</v>
      </c>
      <c r="K1" s="43" t="s">
        <v>99</v>
      </c>
      <c r="L1" s="43" t="s">
        <v>100</v>
      </c>
    </row>
    <row r="2" spans="1:12">
      <c r="A2" s="35" t="s">
        <v>5</v>
      </c>
      <c r="B2" s="36"/>
      <c r="C2" s="62" t="s">
        <v>6</v>
      </c>
      <c r="D2" s="62"/>
      <c r="E2" s="37"/>
      <c r="F2" s="48"/>
      <c r="G2" s="38"/>
      <c r="H2" s="48"/>
      <c r="I2" s="44"/>
      <c r="J2" s="45"/>
      <c r="K2" s="46"/>
      <c r="L2" s="46"/>
    </row>
    <row r="3" spans="1:12">
      <c r="A3" s="63" t="s">
        <v>7</v>
      </c>
      <c r="B3" s="63"/>
      <c r="C3" s="63"/>
      <c r="D3" s="63"/>
      <c r="E3" s="39">
        <f>RA!D7</f>
        <v>14774732.505000001</v>
      </c>
      <c r="F3" s="49">
        <f>RA!I7</f>
        <v>1501795.9165000001</v>
      </c>
      <c r="G3" s="40">
        <f>E3-F3</f>
        <v>13272936.588500001</v>
      </c>
      <c r="H3" s="51">
        <f>RA!J7</f>
        <v>10.1646233932951</v>
      </c>
      <c r="I3" s="44">
        <f>SUM(I4:I39)</f>
        <v>14774735.754431007</v>
      </c>
      <c r="J3" s="45">
        <f>SUM(J4:J39)</f>
        <v>13272936.62110782</v>
      </c>
      <c r="K3" s="46">
        <f>E3-I3</f>
        <v>-3.2494310066103935</v>
      </c>
      <c r="L3" s="46">
        <f>G3-J3</f>
        <v>-3.2607819885015488E-2</v>
      </c>
    </row>
    <row r="4" spans="1:12">
      <c r="A4" s="64">
        <f>RA!A8</f>
        <v>41446</v>
      </c>
      <c r="B4" s="36">
        <v>12</v>
      </c>
      <c r="C4" s="61" t="s">
        <v>8</v>
      </c>
      <c r="D4" s="61"/>
      <c r="E4" s="39">
        <f>RA!D8</f>
        <v>450302.77370000002</v>
      </c>
      <c r="F4" s="49">
        <f>RA!I8</f>
        <v>82959.340899999996</v>
      </c>
      <c r="G4" s="40">
        <f t="shared" ref="G4:G39" si="0">E4-F4</f>
        <v>367343.43280000001</v>
      </c>
      <c r="H4" s="51">
        <f>RA!J8</f>
        <v>18.423013524511202</v>
      </c>
      <c r="I4" s="44">
        <f>VLOOKUP(B4,RMS!B:D,3,FALSE)</f>
        <v>450303.19850170898</v>
      </c>
      <c r="J4" s="45">
        <f>VLOOKUP(B4,RMS!B:E,4,FALSE)</f>
        <v>367343.43876324798</v>
      </c>
      <c r="K4" s="46">
        <f t="shared" ref="K4:K39" si="1">E4-I4</f>
        <v>-0.4248017089557834</v>
      </c>
      <c r="L4" s="46">
        <f t="shared" ref="L4:L39" si="2">G4-J4</f>
        <v>-5.9632479678839445E-3</v>
      </c>
    </row>
    <row r="5" spans="1:12">
      <c r="A5" s="64"/>
      <c r="B5" s="36">
        <v>13</v>
      </c>
      <c r="C5" s="61" t="s">
        <v>9</v>
      </c>
      <c r="D5" s="61"/>
      <c r="E5" s="39">
        <f>RA!D9</f>
        <v>69733.846399999995</v>
      </c>
      <c r="F5" s="49">
        <f>RA!I9</f>
        <v>13964.166300000001</v>
      </c>
      <c r="G5" s="40">
        <f t="shared" si="0"/>
        <v>55769.680099999998</v>
      </c>
      <c r="H5" s="51">
        <f>RA!J9</f>
        <v>20.024947741875899</v>
      </c>
      <c r="I5" s="44">
        <f>VLOOKUP(B5,RMS!B:D,3,FALSE)</f>
        <v>69733.851782172307</v>
      </c>
      <c r="J5" s="45">
        <f>VLOOKUP(B5,RMS!B:E,4,FALSE)</f>
        <v>55769.687353725101</v>
      </c>
      <c r="K5" s="46">
        <f t="shared" si="1"/>
        <v>-5.3821723122382537E-3</v>
      </c>
      <c r="L5" s="46">
        <f t="shared" si="2"/>
        <v>-7.253725103510078E-3</v>
      </c>
    </row>
    <row r="6" spans="1:12">
      <c r="A6" s="64"/>
      <c r="B6" s="36">
        <v>14</v>
      </c>
      <c r="C6" s="61" t="s">
        <v>10</v>
      </c>
      <c r="D6" s="61"/>
      <c r="E6" s="39">
        <f>RA!D10</f>
        <v>107518.1974</v>
      </c>
      <c r="F6" s="49">
        <f>RA!I10</f>
        <v>21640.258399999999</v>
      </c>
      <c r="G6" s="40">
        <f t="shared" si="0"/>
        <v>85877.939000000013</v>
      </c>
      <c r="H6" s="51">
        <f>RA!J10</f>
        <v>20.1270658579698</v>
      </c>
      <c r="I6" s="44">
        <f>VLOOKUP(B6,RMS!B:D,3,FALSE)</f>
        <v>107520.281869231</v>
      </c>
      <c r="J6" s="45">
        <f>VLOOKUP(B6,RMS!B:E,4,FALSE)</f>
        <v>85877.938436752098</v>
      </c>
      <c r="K6" s="46">
        <f t="shared" si="1"/>
        <v>-2.0844692309910897</v>
      </c>
      <c r="L6" s="46">
        <f t="shared" si="2"/>
        <v>5.6324791512452066E-4</v>
      </c>
    </row>
    <row r="7" spans="1:12">
      <c r="A7" s="64"/>
      <c r="B7" s="36">
        <v>15</v>
      </c>
      <c r="C7" s="61" t="s">
        <v>11</v>
      </c>
      <c r="D7" s="61"/>
      <c r="E7" s="39">
        <f>RA!D11</f>
        <v>60688.978799999997</v>
      </c>
      <c r="F7" s="49">
        <f>RA!I11</f>
        <v>10244.107099999999</v>
      </c>
      <c r="G7" s="40">
        <f t="shared" si="0"/>
        <v>50444.871699999996</v>
      </c>
      <c r="H7" s="51">
        <f>RA!J11</f>
        <v>16.879682773637299</v>
      </c>
      <c r="I7" s="44">
        <f>VLOOKUP(B7,RMS!B:D,3,FALSE)</f>
        <v>60689.022972649604</v>
      </c>
      <c r="J7" s="45">
        <f>VLOOKUP(B7,RMS!B:E,4,FALSE)</f>
        <v>50444.871758119698</v>
      </c>
      <c r="K7" s="46">
        <f t="shared" si="1"/>
        <v>-4.4172649606480263E-2</v>
      </c>
      <c r="L7" s="46">
        <f t="shared" si="2"/>
        <v>-5.8119701861869544E-5</v>
      </c>
    </row>
    <row r="8" spans="1:12">
      <c r="A8" s="64"/>
      <c r="B8" s="36">
        <v>16</v>
      </c>
      <c r="C8" s="61" t="s">
        <v>12</v>
      </c>
      <c r="D8" s="61"/>
      <c r="E8" s="39">
        <f>RA!D12</f>
        <v>319827.36660000001</v>
      </c>
      <c r="F8" s="49">
        <f>RA!I12</f>
        <v>-1471.502</v>
      </c>
      <c r="G8" s="40">
        <f t="shared" si="0"/>
        <v>321298.86859999999</v>
      </c>
      <c r="H8" s="51">
        <f>RA!J12</f>
        <v>-0.46009258546044601</v>
      </c>
      <c r="I8" s="44">
        <f>VLOOKUP(B8,RMS!B:D,3,FALSE)</f>
        <v>319827.39755641</v>
      </c>
      <c r="J8" s="45">
        <f>VLOOKUP(B8,RMS!B:E,4,FALSE)</f>
        <v>321298.86959658097</v>
      </c>
      <c r="K8" s="46">
        <f t="shared" si="1"/>
        <v>-3.0956409987993538E-2</v>
      </c>
      <c r="L8" s="46">
        <f t="shared" si="2"/>
        <v>-9.9658098770305514E-4</v>
      </c>
    </row>
    <row r="9" spans="1:12">
      <c r="A9" s="64"/>
      <c r="B9" s="36">
        <v>17</v>
      </c>
      <c r="C9" s="61" t="s">
        <v>13</v>
      </c>
      <c r="D9" s="61"/>
      <c r="E9" s="39">
        <f>RA!D13</f>
        <v>273256.37729999999</v>
      </c>
      <c r="F9" s="49">
        <f>RA!I13</f>
        <v>61543.545299999998</v>
      </c>
      <c r="G9" s="40">
        <f t="shared" si="0"/>
        <v>211712.83199999999</v>
      </c>
      <c r="H9" s="51">
        <f>RA!J13</f>
        <v>22.522272273423699</v>
      </c>
      <c r="I9" s="44">
        <f>VLOOKUP(B9,RMS!B:D,3,FALSE)</f>
        <v>273256.53877435898</v>
      </c>
      <c r="J9" s="45">
        <f>VLOOKUP(B9,RMS!B:E,4,FALSE)</f>
        <v>211712.831223077</v>
      </c>
      <c r="K9" s="46">
        <f t="shared" si="1"/>
        <v>-0.16147435898892581</v>
      </c>
      <c r="L9" s="46">
        <f t="shared" si="2"/>
        <v>7.769229996483773E-4</v>
      </c>
    </row>
    <row r="10" spans="1:12">
      <c r="A10" s="64"/>
      <c r="B10" s="36">
        <v>18</v>
      </c>
      <c r="C10" s="61" t="s">
        <v>14</v>
      </c>
      <c r="D10" s="61"/>
      <c r="E10" s="39">
        <f>RA!D14</f>
        <v>170620.01869999999</v>
      </c>
      <c r="F10" s="49">
        <f>RA!I14</f>
        <v>18460.008999999998</v>
      </c>
      <c r="G10" s="40">
        <f t="shared" si="0"/>
        <v>152160.0097</v>
      </c>
      <c r="H10" s="51">
        <f>RA!J14</f>
        <v>10.819368759101</v>
      </c>
      <c r="I10" s="44">
        <f>VLOOKUP(B10,RMS!B:D,3,FALSE)</f>
        <v>170620.00541367501</v>
      </c>
      <c r="J10" s="45">
        <f>VLOOKUP(B10,RMS!B:E,4,FALSE)</f>
        <v>152160.00968632501</v>
      </c>
      <c r="K10" s="46">
        <f t="shared" si="1"/>
        <v>1.3286324974615127E-2</v>
      </c>
      <c r="L10" s="46">
        <f t="shared" si="2"/>
        <v>1.3674987712875009E-5</v>
      </c>
    </row>
    <row r="11" spans="1:12">
      <c r="A11" s="64"/>
      <c r="B11" s="36">
        <v>19</v>
      </c>
      <c r="C11" s="61" t="s">
        <v>15</v>
      </c>
      <c r="D11" s="61"/>
      <c r="E11" s="39">
        <f>RA!D15</f>
        <v>87703.422999999995</v>
      </c>
      <c r="F11" s="49">
        <f>RA!I15</f>
        <v>13383.980100000001</v>
      </c>
      <c r="G11" s="40">
        <f t="shared" si="0"/>
        <v>74319.442899999995</v>
      </c>
      <c r="H11" s="51">
        <f>RA!J15</f>
        <v>15.260499125558599</v>
      </c>
      <c r="I11" s="44">
        <f>VLOOKUP(B11,RMS!B:D,3,FALSE)</f>
        <v>87703.440173504307</v>
      </c>
      <c r="J11" s="45">
        <f>VLOOKUP(B11,RMS!B:E,4,FALSE)</f>
        <v>74319.443367521395</v>
      </c>
      <c r="K11" s="46">
        <f t="shared" si="1"/>
        <v>-1.7173504311358556E-2</v>
      </c>
      <c r="L11" s="46">
        <f t="shared" si="2"/>
        <v>-4.6752140042372048E-4</v>
      </c>
    </row>
    <row r="12" spans="1:12">
      <c r="A12" s="64"/>
      <c r="B12" s="36">
        <v>21</v>
      </c>
      <c r="C12" s="61" t="s">
        <v>16</v>
      </c>
      <c r="D12" s="61"/>
      <c r="E12" s="39">
        <f>RA!D16</f>
        <v>716719.21420000005</v>
      </c>
      <c r="F12" s="49">
        <f>RA!I16</f>
        <v>52016.475599999998</v>
      </c>
      <c r="G12" s="40">
        <f t="shared" si="0"/>
        <v>664702.73860000004</v>
      </c>
      <c r="H12" s="51">
        <f>RA!J16</f>
        <v>7.2575807330714097</v>
      </c>
      <c r="I12" s="44">
        <f>VLOOKUP(B12,RMS!B:D,3,FALSE)</f>
        <v>716718.72519999999</v>
      </c>
      <c r="J12" s="45">
        <f>VLOOKUP(B12,RMS!B:E,4,FALSE)</f>
        <v>664702.73860000004</v>
      </c>
      <c r="K12" s="46">
        <f t="shared" si="1"/>
        <v>0.48900000005960464</v>
      </c>
      <c r="L12" s="46">
        <f t="shared" si="2"/>
        <v>0</v>
      </c>
    </row>
    <row r="13" spans="1:12">
      <c r="A13" s="64"/>
      <c r="B13" s="36">
        <v>22</v>
      </c>
      <c r="C13" s="61" t="s">
        <v>17</v>
      </c>
      <c r="D13" s="61"/>
      <c r="E13" s="39">
        <f>RA!D17</f>
        <v>748942.1139</v>
      </c>
      <c r="F13" s="49">
        <f>RA!I17</f>
        <v>82736.865399999995</v>
      </c>
      <c r="G13" s="40">
        <f t="shared" si="0"/>
        <v>666205.24849999999</v>
      </c>
      <c r="H13" s="51">
        <f>RA!J17</f>
        <v>11.0471642419947</v>
      </c>
      <c r="I13" s="44">
        <f>VLOOKUP(B13,RMS!B:D,3,FALSE)</f>
        <v>748942.15377863206</v>
      </c>
      <c r="J13" s="45">
        <f>VLOOKUP(B13,RMS!B:E,4,FALSE)</f>
        <v>666205.24702991499</v>
      </c>
      <c r="K13" s="46">
        <f t="shared" si="1"/>
        <v>-3.9878632058389485E-2</v>
      </c>
      <c r="L13" s="46">
        <f t="shared" si="2"/>
        <v>1.4700850006192923E-3</v>
      </c>
    </row>
    <row r="14" spans="1:12">
      <c r="A14" s="64"/>
      <c r="B14" s="36">
        <v>23</v>
      </c>
      <c r="C14" s="61" t="s">
        <v>18</v>
      </c>
      <c r="D14" s="61"/>
      <c r="E14" s="39">
        <f>RA!D18</f>
        <v>1250022.1601</v>
      </c>
      <c r="F14" s="49">
        <f>RA!I18</f>
        <v>159494.7452</v>
      </c>
      <c r="G14" s="40">
        <f t="shared" si="0"/>
        <v>1090527.4149</v>
      </c>
      <c r="H14" s="51">
        <f>RA!J18</f>
        <v>12.759353417161901</v>
      </c>
      <c r="I14" s="44">
        <f>VLOOKUP(B14,RMS!B:D,3,FALSE)</f>
        <v>1250022.22415726</v>
      </c>
      <c r="J14" s="45">
        <f>VLOOKUP(B14,RMS!B:E,4,FALSE)</f>
        <v>1090527.44331453</v>
      </c>
      <c r="K14" s="46">
        <f t="shared" si="1"/>
        <v>-6.4057260053232312E-2</v>
      </c>
      <c r="L14" s="46">
        <f t="shared" si="2"/>
        <v>-2.8414529981091619E-2</v>
      </c>
    </row>
    <row r="15" spans="1:12">
      <c r="A15" s="64"/>
      <c r="B15" s="36">
        <v>24</v>
      </c>
      <c r="C15" s="61" t="s">
        <v>19</v>
      </c>
      <c r="D15" s="61"/>
      <c r="E15" s="39">
        <f>RA!D19</f>
        <v>519644.29499999998</v>
      </c>
      <c r="F15" s="49">
        <f>RA!I19</f>
        <v>-469.50409999999999</v>
      </c>
      <c r="G15" s="40">
        <f t="shared" si="0"/>
        <v>520113.7991</v>
      </c>
      <c r="H15" s="51">
        <f>RA!J19</f>
        <v>-9.0351054465054995E-2</v>
      </c>
      <c r="I15" s="44">
        <f>VLOOKUP(B15,RMS!B:D,3,FALSE)</f>
        <v>519644.288720513</v>
      </c>
      <c r="J15" s="45">
        <f>VLOOKUP(B15,RMS!B:E,4,FALSE)</f>
        <v>520113.79887179501</v>
      </c>
      <c r="K15" s="46">
        <f t="shared" si="1"/>
        <v>6.2794869882054627E-3</v>
      </c>
      <c r="L15" s="46">
        <f t="shared" si="2"/>
        <v>2.282049972563982E-4</v>
      </c>
    </row>
    <row r="16" spans="1:12">
      <c r="A16" s="64"/>
      <c r="B16" s="36">
        <v>25</v>
      </c>
      <c r="C16" s="61" t="s">
        <v>20</v>
      </c>
      <c r="D16" s="61"/>
      <c r="E16" s="39">
        <f>RA!D20</f>
        <v>750667.2058</v>
      </c>
      <c r="F16" s="49">
        <f>RA!I20</f>
        <v>36341.354200000002</v>
      </c>
      <c r="G16" s="40">
        <f t="shared" si="0"/>
        <v>714325.85159999994</v>
      </c>
      <c r="H16" s="51">
        <f>RA!J20</f>
        <v>4.8412071180424601</v>
      </c>
      <c r="I16" s="44">
        <f>VLOOKUP(B16,RMS!B:D,3,FALSE)</f>
        <v>750667.25260000001</v>
      </c>
      <c r="J16" s="45">
        <f>VLOOKUP(B16,RMS!B:E,4,FALSE)</f>
        <v>714325.85160000005</v>
      </c>
      <c r="K16" s="46">
        <f t="shared" si="1"/>
        <v>-4.6800000010989606E-2</v>
      </c>
      <c r="L16" s="46">
        <f t="shared" si="2"/>
        <v>0</v>
      </c>
    </row>
    <row r="17" spans="1:12">
      <c r="A17" s="64"/>
      <c r="B17" s="36">
        <v>26</v>
      </c>
      <c r="C17" s="61" t="s">
        <v>21</v>
      </c>
      <c r="D17" s="61"/>
      <c r="E17" s="39">
        <f>RA!D21</f>
        <v>280014.89159999997</v>
      </c>
      <c r="F17" s="49">
        <f>RA!I21</f>
        <v>27269.513800000001</v>
      </c>
      <c r="G17" s="40">
        <f t="shared" si="0"/>
        <v>252745.37779999996</v>
      </c>
      <c r="H17" s="51">
        <f>RA!J21</f>
        <v>9.7385941312558408</v>
      </c>
      <c r="I17" s="44">
        <f>VLOOKUP(B17,RMS!B:D,3,FALSE)</f>
        <v>280014.81021769199</v>
      </c>
      <c r="J17" s="45">
        <f>VLOOKUP(B17,RMS!B:E,4,FALSE)</f>
        <v>252745.37778826899</v>
      </c>
      <c r="K17" s="46">
        <f t="shared" si="1"/>
        <v>8.138230798067525E-2</v>
      </c>
      <c r="L17" s="46">
        <f t="shared" si="2"/>
        <v>1.1730968253687024E-5</v>
      </c>
    </row>
    <row r="18" spans="1:12">
      <c r="A18" s="64"/>
      <c r="B18" s="36">
        <v>27</v>
      </c>
      <c r="C18" s="61" t="s">
        <v>22</v>
      </c>
      <c r="D18" s="61"/>
      <c r="E18" s="39">
        <f>RA!D22</f>
        <v>993964.60510000004</v>
      </c>
      <c r="F18" s="49">
        <f>RA!I22</f>
        <v>107430.2341</v>
      </c>
      <c r="G18" s="40">
        <f t="shared" si="0"/>
        <v>886534.37100000004</v>
      </c>
      <c r="H18" s="51">
        <f>RA!J22</f>
        <v>10.8082555001233</v>
      </c>
      <c r="I18" s="44">
        <f>VLOOKUP(B18,RMS!B:D,3,FALSE)</f>
        <v>993964.89826725703</v>
      </c>
      <c r="J18" s="45">
        <f>VLOOKUP(B18,RMS!B:E,4,FALSE)</f>
        <v>886534.37193716795</v>
      </c>
      <c r="K18" s="46">
        <f t="shared" si="1"/>
        <v>-0.29316725698299706</v>
      </c>
      <c r="L18" s="46">
        <f t="shared" si="2"/>
        <v>-9.3716790433973074E-4</v>
      </c>
    </row>
    <row r="19" spans="1:12">
      <c r="A19" s="64"/>
      <c r="B19" s="36">
        <v>29</v>
      </c>
      <c r="C19" s="61" t="s">
        <v>23</v>
      </c>
      <c r="D19" s="61"/>
      <c r="E19" s="39">
        <f>RA!D23</f>
        <v>2286434.6984000001</v>
      </c>
      <c r="F19" s="49">
        <f>RA!I23</f>
        <v>238751.88510000001</v>
      </c>
      <c r="G19" s="40">
        <f t="shared" si="0"/>
        <v>2047682.8133</v>
      </c>
      <c r="H19" s="51">
        <f>RA!J23</f>
        <v>10.4421038250983</v>
      </c>
      <c r="I19" s="44">
        <f>VLOOKUP(B19,RMS!B:D,3,FALSE)</f>
        <v>2286435.5934811998</v>
      </c>
      <c r="J19" s="45">
        <f>VLOOKUP(B19,RMS!B:E,4,FALSE)</f>
        <v>2047682.8437546999</v>
      </c>
      <c r="K19" s="46">
        <f t="shared" si="1"/>
        <v>-0.89508119970560074</v>
      </c>
      <c r="L19" s="46">
        <f t="shared" si="2"/>
        <v>-3.0454699881374836E-2</v>
      </c>
    </row>
    <row r="20" spans="1:12">
      <c r="A20" s="64"/>
      <c r="B20" s="36">
        <v>31</v>
      </c>
      <c r="C20" s="61" t="s">
        <v>24</v>
      </c>
      <c r="D20" s="61"/>
      <c r="E20" s="39">
        <f>RA!D24</f>
        <v>244735.9792</v>
      </c>
      <c r="F20" s="49">
        <f>RA!I24</f>
        <v>35410.534800000001</v>
      </c>
      <c r="G20" s="40">
        <f t="shared" si="0"/>
        <v>209325.44440000001</v>
      </c>
      <c r="H20" s="51">
        <f>RA!J24</f>
        <v>14.4688716860312</v>
      </c>
      <c r="I20" s="44">
        <f>VLOOKUP(B20,RMS!B:D,3,FALSE)</f>
        <v>244736.003795144</v>
      </c>
      <c r="J20" s="45">
        <f>VLOOKUP(B20,RMS!B:E,4,FALSE)</f>
        <v>209325.44265039801</v>
      </c>
      <c r="K20" s="46">
        <f t="shared" si="1"/>
        <v>-2.4595144001068547E-2</v>
      </c>
      <c r="L20" s="46">
        <f t="shared" si="2"/>
        <v>1.7496020009275526E-3</v>
      </c>
    </row>
    <row r="21" spans="1:12">
      <c r="A21" s="64"/>
      <c r="B21" s="36">
        <v>32</v>
      </c>
      <c r="C21" s="61" t="s">
        <v>25</v>
      </c>
      <c r="D21" s="61"/>
      <c r="E21" s="39">
        <f>RA!D25</f>
        <v>186913.05549999999</v>
      </c>
      <c r="F21" s="49">
        <f>RA!I25</f>
        <v>11799.406000000001</v>
      </c>
      <c r="G21" s="40">
        <f t="shared" si="0"/>
        <v>175113.6495</v>
      </c>
      <c r="H21" s="51">
        <f>RA!J25</f>
        <v>6.3127778679964903</v>
      </c>
      <c r="I21" s="44">
        <f>VLOOKUP(B21,RMS!B:D,3,FALSE)</f>
        <v>186913.057724552</v>
      </c>
      <c r="J21" s="45">
        <f>VLOOKUP(B21,RMS!B:E,4,FALSE)</f>
        <v>175113.659620897</v>
      </c>
      <c r="K21" s="46">
        <f t="shared" si="1"/>
        <v>-2.2245520085562021E-3</v>
      </c>
      <c r="L21" s="46">
        <f t="shared" si="2"/>
        <v>-1.0120897000888363E-2</v>
      </c>
    </row>
    <row r="22" spans="1:12">
      <c r="A22" s="64"/>
      <c r="B22" s="36">
        <v>33</v>
      </c>
      <c r="C22" s="61" t="s">
        <v>26</v>
      </c>
      <c r="D22" s="61"/>
      <c r="E22" s="39">
        <f>RA!D26</f>
        <v>658922.47069999995</v>
      </c>
      <c r="F22" s="49">
        <f>RA!I26</f>
        <v>118456.6514</v>
      </c>
      <c r="G22" s="40">
        <f t="shared" si="0"/>
        <v>540465.81929999997</v>
      </c>
      <c r="H22" s="51">
        <f>RA!J26</f>
        <v>17.9773276322112</v>
      </c>
      <c r="I22" s="44">
        <f>VLOOKUP(B22,RMS!B:D,3,FALSE)</f>
        <v>658922.40520930302</v>
      </c>
      <c r="J22" s="45">
        <f>VLOOKUP(B22,RMS!B:E,4,FALSE)</f>
        <v>540465.78464853601</v>
      </c>
      <c r="K22" s="46">
        <f t="shared" si="1"/>
        <v>6.5490696928463876E-2</v>
      </c>
      <c r="L22" s="46">
        <f t="shared" si="2"/>
        <v>3.4651463967747986E-2</v>
      </c>
    </row>
    <row r="23" spans="1:12">
      <c r="A23" s="64"/>
      <c r="B23" s="36">
        <v>34</v>
      </c>
      <c r="C23" s="61" t="s">
        <v>27</v>
      </c>
      <c r="D23" s="61"/>
      <c r="E23" s="39">
        <f>RA!D27</f>
        <v>187989.24350000001</v>
      </c>
      <c r="F23" s="49">
        <f>RA!I27</f>
        <v>53325.510199999997</v>
      </c>
      <c r="G23" s="40">
        <f t="shared" si="0"/>
        <v>134663.73330000002</v>
      </c>
      <c r="H23" s="51">
        <f>RA!J27</f>
        <v>28.366256072518301</v>
      </c>
      <c r="I23" s="44">
        <f>VLOOKUP(B23,RMS!B:D,3,FALSE)</f>
        <v>187989.18935475399</v>
      </c>
      <c r="J23" s="45">
        <f>VLOOKUP(B23,RMS!B:E,4,FALSE)</f>
        <v>134663.715927101</v>
      </c>
      <c r="K23" s="46">
        <f t="shared" si="1"/>
        <v>5.4145246016560122E-2</v>
      </c>
      <c r="L23" s="46">
        <f t="shared" si="2"/>
        <v>1.7372899019392207E-2</v>
      </c>
    </row>
    <row r="24" spans="1:12">
      <c r="A24" s="64"/>
      <c r="B24" s="36">
        <v>35</v>
      </c>
      <c r="C24" s="61" t="s">
        <v>28</v>
      </c>
      <c r="D24" s="61"/>
      <c r="E24" s="39">
        <f>RA!D28</f>
        <v>663512.50340000005</v>
      </c>
      <c r="F24" s="49">
        <f>RA!I28</f>
        <v>34644.185100000002</v>
      </c>
      <c r="G24" s="40">
        <f t="shared" si="0"/>
        <v>628868.31830000004</v>
      </c>
      <c r="H24" s="51">
        <f>RA!J28</f>
        <v>5.2213311614287203</v>
      </c>
      <c r="I24" s="44">
        <f>VLOOKUP(B24,RMS!B:D,3,FALSE)</f>
        <v>663512.50338938099</v>
      </c>
      <c r="J24" s="45">
        <f>VLOOKUP(B24,RMS!B:E,4,FALSE)</f>
        <v>628868.335230025</v>
      </c>
      <c r="K24" s="46">
        <f t="shared" si="1"/>
        <v>1.0619056411087513E-5</v>
      </c>
      <c r="L24" s="46">
        <f t="shared" si="2"/>
        <v>-1.6930024954490364E-2</v>
      </c>
    </row>
    <row r="25" spans="1:12">
      <c r="A25" s="64"/>
      <c r="B25" s="36">
        <v>36</v>
      </c>
      <c r="C25" s="61" t="s">
        <v>29</v>
      </c>
      <c r="D25" s="61"/>
      <c r="E25" s="39">
        <f>RA!D29</f>
        <v>505884.3175</v>
      </c>
      <c r="F25" s="49">
        <f>RA!I29</f>
        <v>71745.457500000004</v>
      </c>
      <c r="G25" s="40">
        <f t="shared" si="0"/>
        <v>434138.86</v>
      </c>
      <c r="H25" s="51">
        <f>RA!J29</f>
        <v>14.182186523305299</v>
      </c>
      <c r="I25" s="44">
        <f>VLOOKUP(B25,RMS!B:D,3,FALSE)</f>
        <v>505884.31769380497</v>
      </c>
      <c r="J25" s="45">
        <f>VLOOKUP(B25,RMS!B:E,4,FALSE)</f>
        <v>434138.83556421701</v>
      </c>
      <c r="K25" s="46">
        <f t="shared" si="1"/>
        <v>-1.9380496814846992E-4</v>
      </c>
      <c r="L25" s="46">
        <f t="shared" si="2"/>
        <v>2.4435782979708165E-2</v>
      </c>
    </row>
    <row r="26" spans="1:12">
      <c r="A26" s="64"/>
      <c r="B26" s="36">
        <v>37</v>
      </c>
      <c r="C26" s="61" t="s">
        <v>30</v>
      </c>
      <c r="D26" s="61"/>
      <c r="E26" s="39">
        <f>RA!D30</f>
        <v>1233682.0215</v>
      </c>
      <c r="F26" s="49">
        <f>RA!I30</f>
        <v>158283.47010000001</v>
      </c>
      <c r="G26" s="40">
        <f t="shared" si="0"/>
        <v>1075398.5514</v>
      </c>
      <c r="H26" s="51">
        <f>RA!J30</f>
        <v>12.830167526276099</v>
      </c>
      <c r="I26" s="44">
        <f>VLOOKUP(B26,RMS!B:D,3,FALSE)</f>
        <v>1233682.02501062</v>
      </c>
      <c r="J26" s="45">
        <f>VLOOKUP(B26,RMS!B:E,4,FALSE)</f>
        <v>1075398.51984919</v>
      </c>
      <c r="K26" s="46">
        <f t="shared" si="1"/>
        <v>-3.510619979351759E-3</v>
      </c>
      <c r="L26" s="46">
        <f t="shared" si="2"/>
        <v>3.1550809973850846E-2</v>
      </c>
    </row>
    <row r="27" spans="1:12">
      <c r="A27" s="64"/>
      <c r="B27" s="36">
        <v>38</v>
      </c>
      <c r="C27" s="61" t="s">
        <v>31</v>
      </c>
      <c r="D27" s="61"/>
      <c r="E27" s="39">
        <f>RA!D31</f>
        <v>691585.14780000004</v>
      </c>
      <c r="F27" s="49">
        <f>RA!I31</f>
        <v>4232.2183999999997</v>
      </c>
      <c r="G27" s="40">
        <f t="shared" si="0"/>
        <v>687352.92940000002</v>
      </c>
      <c r="H27" s="51">
        <f>RA!J31</f>
        <v>0.61195912223724003</v>
      </c>
      <c r="I27" s="44">
        <f>VLOOKUP(B27,RMS!B:D,3,FALSE)</f>
        <v>691585.12786236301</v>
      </c>
      <c r="J27" s="45">
        <f>VLOOKUP(B27,RMS!B:E,4,FALSE)</f>
        <v>687352.94152831903</v>
      </c>
      <c r="K27" s="46">
        <f t="shared" si="1"/>
        <v>1.9937637029215693E-2</v>
      </c>
      <c r="L27" s="46">
        <f t="shared" si="2"/>
        <v>-1.2128319009207189E-2</v>
      </c>
    </row>
    <row r="28" spans="1:12">
      <c r="A28" s="64"/>
      <c r="B28" s="36">
        <v>39</v>
      </c>
      <c r="C28" s="61" t="s">
        <v>32</v>
      </c>
      <c r="D28" s="61"/>
      <c r="E28" s="39">
        <f>RA!D32</f>
        <v>112133.694</v>
      </c>
      <c r="F28" s="49">
        <f>RA!I32</f>
        <v>27623.787700000001</v>
      </c>
      <c r="G28" s="40">
        <f t="shared" si="0"/>
        <v>84509.906300000002</v>
      </c>
      <c r="H28" s="51">
        <f>RA!J32</f>
        <v>24.634689819457801</v>
      </c>
      <c r="I28" s="44">
        <f>VLOOKUP(B28,RMS!B:D,3,FALSE)</f>
        <v>112133.547651834</v>
      </c>
      <c r="J28" s="45">
        <f>VLOOKUP(B28,RMS!B:E,4,FALSE)</f>
        <v>84509.939700551302</v>
      </c>
      <c r="K28" s="46">
        <f t="shared" si="1"/>
        <v>0.14634816600300837</v>
      </c>
      <c r="L28" s="46">
        <f t="shared" si="2"/>
        <v>-3.340055129956454E-2</v>
      </c>
    </row>
    <row r="29" spans="1:12">
      <c r="A29" s="64"/>
      <c r="B29" s="36">
        <v>40</v>
      </c>
      <c r="C29" s="61" t="s">
        <v>33</v>
      </c>
      <c r="D29" s="61"/>
      <c r="E29" s="39">
        <f>RA!D33</f>
        <v>121.7817</v>
      </c>
      <c r="F29" s="49">
        <f>RA!I33</f>
        <v>15.1798</v>
      </c>
      <c r="G29" s="40">
        <f t="shared" si="0"/>
        <v>106.6019</v>
      </c>
      <c r="H29" s="51">
        <f>RA!J33</f>
        <v>12.4647627681335</v>
      </c>
      <c r="I29" s="44">
        <f>VLOOKUP(B29,RMS!B:D,3,FALSE)</f>
        <v>121.7812</v>
      </c>
      <c r="J29" s="45">
        <f>VLOOKUP(B29,RMS!B:E,4,FALSE)</f>
        <v>106.6019</v>
      </c>
      <c r="K29" s="46">
        <f t="shared" si="1"/>
        <v>5.0000000000238742E-4</v>
      </c>
      <c r="L29" s="46">
        <f t="shared" si="2"/>
        <v>0</v>
      </c>
    </row>
    <row r="30" spans="1:12">
      <c r="A30" s="64"/>
      <c r="B30" s="36">
        <v>41</v>
      </c>
      <c r="C30" s="61" t="s">
        <v>57</v>
      </c>
      <c r="D30" s="61"/>
      <c r="E30" s="39">
        <f>RA!D34</f>
        <v>0</v>
      </c>
      <c r="F30" s="49">
        <f>RA!I34</f>
        <v>0</v>
      </c>
      <c r="G30" s="40">
        <f t="shared" si="0"/>
        <v>0</v>
      </c>
      <c r="H30" s="51">
        <f>RA!J34</f>
        <v>0</v>
      </c>
      <c r="I30" s="44">
        <v>0</v>
      </c>
      <c r="J30" s="45">
        <v>0</v>
      </c>
      <c r="K30" s="46">
        <f t="shared" si="1"/>
        <v>0</v>
      </c>
      <c r="L30" s="46">
        <f t="shared" si="2"/>
        <v>0</v>
      </c>
    </row>
    <row r="31" spans="1:12">
      <c r="A31" s="64"/>
      <c r="B31" s="36">
        <v>42</v>
      </c>
      <c r="C31" s="61" t="s">
        <v>34</v>
      </c>
      <c r="D31" s="61"/>
      <c r="E31" s="39">
        <f>RA!D35</f>
        <v>102990.1683</v>
      </c>
      <c r="F31" s="49">
        <f>RA!I35</f>
        <v>6785.5083000000004</v>
      </c>
      <c r="G31" s="40">
        <f t="shared" si="0"/>
        <v>96204.66</v>
      </c>
      <c r="H31" s="51">
        <f>RA!J35</f>
        <v>6.5885010307338296</v>
      </c>
      <c r="I31" s="44">
        <f>VLOOKUP(B31,RMS!B:D,3,FALSE)</f>
        <v>102990.1679</v>
      </c>
      <c r="J31" s="45">
        <f>VLOOKUP(B31,RMS!B:E,4,FALSE)</f>
        <v>96204.654299999995</v>
      </c>
      <c r="K31" s="46">
        <f t="shared" si="1"/>
        <v>4.0000000444706529E-4</v>
      </c>
      <c r="L31" s="46">
        <f t="shared" si="2"/>
        <v>5.7000000088009983E-3</v>
      </c>
    </row>
    <row r="32" spans="1:12">
      <c r="A32" s="64"/>
      <c r="B32" s="36">
        <v>71</v>
      </c>
      <c r="C32" s="61" t="s">
        <v>58</v>
      </c>
      <c r="D32" s="61"/>
      <c r="E32" s="39">
        <f>RA!D36</f>
        <v>0</v>
      </c>
      <c r="F32" s="49">
        <f>RA!I36</f>
        <v>0</v>
      </c>
      <c r="G32" s="40">
        <f t="shared" si="0"/>
        <v>0</v>
      </c>
      <c r="H32" s="51">
        <f>RA!J36</f>
        <v>0</v>
      </c>
      <c r="I32" s="44">
        <v>0</v>
      </c>
      <c r="J32" s="45">
        <v>0</v>
      </c>
      <c r="K32" s="46">
        <f t="shared" si="1"/>
        <v>0</v>
      </c>
      <c r="L32" s="46">
        <f t="shared" si="2"/>
        <v>0</v>
      </c>
    </row>
    <row r="33" spans="1:12">
      <c r="A33" s="64"/>
      <c r="B33" s="36">
        <v>72</v>
      </c>
      <c r="C33" s="61" t="s">
        <v>59</v>
      </c>
      <c r="D33" s="61"/>
      <c r="E33" s="39">
        <f>RA!D37</f>
        <v>0</v>
      </c>
      <c r="F33" s="49">
        <f>RA!I37</f>
        <v>0</v>
      </c>
      <c r="G33" s="40">
        <f t="shared" si="0"/>
        <v>0</v>
      </c>
      <c r="H33" s="51">
        <f>RA!J37</f>
        <v>0</v>
      </c>
      <c r="I33" s="44">
        <v>0</v>
      </c>
      <c r="J33" s="45">
        <v>0</v>
      </c>
      <c r="K33" s="46">
        <f t="shared" si="1"/>
        <v>0</v>
      </c>
      <c r="L33" s="46">
        <f t="shared" si="2"/>
        <v>0</v>
      </c>
    </row>
    <row r="34" spans="1:12">
      <c r="A34" s="64"/>
      <c r="B34" s="36">
        <v>73</v>
      </c>
      <c r="C34" s="61" t="s">
        <v>60</v>
      </c>
      <c r="D34" s="61"/>
      <c r="E34" s="39">
        <f>RA!D38</f>
        <v>0</v>
      </c>
      <c r="F34" s="49">
        <f>RA!I38</f>
        <v>0</v>
      </c>
      <c r="G34" s="40">
        <f t="shared" si="0"/>
        <v>0</v>
      </c>
      <c r="H34" s="51">
        <f>RA!J38</f>
        <v>0</v>
      </c>
      <c r="I34" s="44">
        <v>0</v>
      </c>
      <c r="J34" s="45">
        <v>0</v>
      </c>
      <c r="K34" s="46">
        <f t="shared" si="1"/>
        <v>0</v>
      </c>
      <c r="L34" s="46">
        <f t="shared" si="2"/>
        <v>0</v>
      </c>
    </row>
    <row r="35" spans="1:12">
      <c r="A35" s="64"/>
      <c r="B35" s="36">
        <v>75</v>
      </c>
      <c r="C35" s="61" t="s">
        <v>35</v>
      </c>
      <c r="D35" s="61"/>
      <c r="E35" s="39">
        <f>RA!D39</f>
        <v>273821.36709999997</v>
      </c>
      <c r="F35" s="49">
        <f>RA!I39</f>
        <v>12148.6692</v>
      </c>
      <c r="G35" s="40">
        <f t="shared" si="0"/>
        <v>261672.69789999997</v>
      </c>
      <c r="H35" s="51">
        <f>RA!J39</f>
        <v>4.4367133685236801</v>
      </c>
      <c r="I35" s="44">
        <f>VLOOKUP(B35,RMS!B:D,3,FALSE)</f>
        <v>273821.36752136803</v>
      </c>
      <c r="J35" s="45">
        <f>VLOOKUP(B35,RMS!B:E,4,FALSE)</f>
        <v>261672.698290598</v>
      </c>
      <c r="K35" s="46">
        <f t="shared" si="1"/>
        <v>-4.2136805132031441E-4</v>
      </c>
      <c r="L35" s="46">
        <f t="shared" si="2"/>
        <v>-3.905980265699327E-4</v>
      </c>
    </row>
    <row r="36" spans="1:12">
      <c r="A36" s="64"/>
      <c r="B36" s="36">
        <v>76</v>
      </c>
      <c r="C36" s="61" t="s">
        <v>36</v>
      </c>
      <c r="D36" s="61"/>
      <c r="E36" s="39">
        <f>RA!D40</f>
        <v>799320.94640000002</v>
      </c>
      <c r="F36" s="49">
        <f>RA!I40</f>
        <v>41342.612099999998</v>
      </c>
      <c r="G36" s="40">
        <f t="shared" si="0"/>
        <v>757978.33429999999</v>
      </c>
      <c r="H36" s="51">
        <f>RA!J40</f>
        <v>5.1722167780288801</v>
      </c>
      <c r="I36" s="44">
        <f>VLOOKUP(B36,RMS!B:D,3,FALSE)</f>
        <v>799320.93388632499</v>
      </c>
      <c r="J36" s="45">
        <f>VLOOKUP(B36,RMS!B:E,4,FALSE)</f>
        <v>757978.33781709406</v>
      </c>
      <c r="K36" s="46">
        <f t="shared" si="1"/>
        <v>1.2513675028458238E-2</v>
      </c>
      <c r="L36" s="46">
        <f t="shared" si="2"/>
        <v>-3.5170940682291985E-3</v>
      </c>
    </row>
    <row r="37" spans="1:12">
      <c r="A37" s="64"/>
      <c r="B37" s="36">
        <v>77</v>
      </c>
      <c r="C37" s="61" t="s">
        <v>61</v>
      </c>
      <c r="D37" s="61"/>
      <c r="E37" s="39">
        <f>RA!D41</f>
        <v>0</v>
      </c>
      <c r="F37" s="49">
        <f>RA!I41</f>
        <v>0</v>
      </c>
      <c r="G37" s="40">
        <f t="shared" si="0"/>
        <v>0</v>
      </c>
      <c r="H37" s="51">
        <f>RA!J41</f>
        <v>0</v>
      </c>
      <c r="I37" s="44">
        <v>0</v>
      </c>
      <c r="J37" s="45">
        <v>0</v>
      </c>
      <c r="K37" s="46">
        <f t="shared" si="1"/>
        <v>0</v>
      </c>
      <c r="L37" s="46">
        <f t="shared" si="2"/>
        <v>0</v>
      </c>
    </row>
    <row r="38" spans="1:12">
      <c r="A38" s="64"/>
      <c r="B38" s="36">
        <v>78</v>
      </c>
      <c r="C38" s="61" t="s">
        <v>62</v>
      </c>
      <c r="D38" s="61"/>
      <c r="E38" s="39">
        <f>RA!D42</f>
        <v>0</v>
      </c>
      <c r="F38" s="49">
        <f>RA!I42</f>
        <v>0</v>
      </c>
      <c r="G38" s="40">
        <f t="shared" si="0"/>
        <v>0</v>
      </c>
      <c r="H38" s="51">
        <f>RA!J42</f>
        <v>0</v>
      </c>
      <c r="I38" s="44">
        <v>0</v>
      </c>
      <c r="J38" s="45">
        <v>0</v>
      </c>
      <c r="K38" s="46">
        <f t="shared" si="1"/>
        <v>0</v>
      </c>
      <c r="L38" s="46">
        <f t="shared" si="2"/>
        <v>0</v>
      </c>
    </row>
    <row r="39" spans="1:12">
      <c r="A39" s="64"/>
      <c r="B39" s="36">
        <v>99</v>
      </c>
      <c r="C39" s="61" t="s">
        <v>37</v>
      </c>
      <c r="D39" s="61"/>
      <c r="E39" s="39">
        <f>RA!D43</f>
        <v>27059.642400000001</v>
      </c>
      <c r="F39" s="49">
        <f>RA!I43</f>
        <v>1687.2515000000001</v>
      </c>
      <c r="G39" s="40">
        <f t="shared" si="0"/>
        <v>25372.390900000002</v>
      </c>
      <c r="H39" s="51">
        <f>RA!J43</f>
        <v>6.2353059772881601</v>
      </c>
      <c r="I39" s="44">
        <f>VLOOKUP(B39,RMS!B:D,3,FALSE)</f>
        <v>27059.642765297602</v>
      </c>
      <c r="J39" s="45">
        <f>VLOOKUP(B39,RMS!B:E,4,FALSE)</f>
        <v>25372.390999168001</v>
      </c>
      <c r="K39" s="46">
        <f t="shared" si="1"/>
        <v>-3.6529760109260678E-4</v>
      </c>
      <c r="L39" s="46">
        <f t="shared" si="2"/>
        <v>-9.9167998996563256E-5</v>
      </c>
    </row>
  </sheetData>
  <mergeCells count="39">
    <mergeCell ref="C39:D39"/>
    <mergeCell ref="C10:D10"/>
    <mergeCell ref="C8:D8"/>
    <mergeCell ref="C9:D9"/>
    <mergeCell ref="C22:D22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52" t="s">
        <v>42</v>
      </c>
      <c r="W1" s="67"/>
    </row>
    <row r="2" spans="1:23" ht="12.7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52"/>
      <c r="W2" s="67"/>
    </row>
    <row r="3" spans="1:23" ht="23.25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16" t="s">
        <v>43</v>
      </c>
      <c r="W3" s="67"/>
    </row>
    <row r="4" spans="1:23" ht="12.75" thickTop="1" thickBo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W4" s="67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7" t="s">
        <v>56</v>
      </c>
    </row>
    <row r="6" spans="1:23" ht="12" thickBot="1">
      <c r="A6" s="6" t="s">
        <v>5</v>
      </c>
      <c r="B6" s="68" t="s">
        <v>6</v>
      </c>
      <c r="C6" s="6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8"/>
    </row>
    <row r="7" spans="1:23" ht="12" thickBot="1">
      <c r="A7" s="70" t="s">
        <v>7</v>
      </c>
      <c r="B7" s="71"/>
      <c r="C7" s="72"/>
      <c r="D7" s="7">
        <v>14774732.505000001</v>
      </c>
      <c r="E7" s="7">
        <v>20521246</v>
      </c>
      <c r="F7" s="8">
        <v>71.997248631978806</v>
      </c>
      <c r="G7" s="19"/>
      <c r="H7" s="19"/>
      <c r="I7" s="7">
        <v>1501795.9165000001</v>
      </c>
      <c r="J7" s="8">
        <v>10.1646233932951</v>
      </c>
      <c r="K7" s="19"/>
      <c r="L7" s="19"/>
      <c r="M7" s="19"/>
      <c r="N7" s="7">
        <v>360530912.25559998</v>
      </c>
      <c r="O7" s="7">
        <v>704001941.02359998</v>
      </c>
      <c r="P7" s="7">
        <v>1411368</v>
      </c>
      <c r="Q7" s="7">
        <v>1347306</v>
      </c>
      <c r="R7" s="7">
        <v>4.7548218444807704</v>
      </c>
      <c r="S7" s="7">
        <v>12.0465524279281</v>
      </c>
      <c r="T7" s="7">
        <v>12.5455788224056</v>
      </c>
      <c r="U7" s="20">
        <v>-3.9777072189470601</v>
      </c>
    </row>
    <row r="8" spans="1:23" ht="12" thickBot="1">
      <c r="A8" s="73">
        <v>41446</v>
      </c>
      <c r="B8" s="76" t="s">
        <v>8</v>
      </c>
      <c r="C8" s="77"/>
      <c r="D8" s="9">
        <v>450302.77370000002</v>
      </c>
      <c r="E8" s="9">
        <v>448000</v>
      </c>
      <c r="F8" s="10">
        <v>100.514011986607</v>
      </c>
      <c r="G8" s="11"/>
      <c r="H8" s="11"/>
      <c r="I8" s="9">
        <v>82959.340899999996</v>
      </c>
      <c r="J8" s="10">
        <v>18.423013524511202</v>
      </c>
      <c r="K8" s="11"/>
      <c r="L8" s="11"/>
      <c r="M8" s="11"/>
      <c r="N8" s="9">
        <v>9961760.5703999996</v>
      </c>
      <c r="O8" s="9">
        <v>20060549.9245</v>
      </c>
      <c r="P8" s="9">
        <v>32610</v>
      </c>
      <c r="Q8" s="9">
        <v>32670</v>
      </c>
      <c r="R8" s="9">
        <v>-0.183654729109273</v>
      </c>
      <c r="S8" s="9">
        <v>16.2653769365225</v>
      </c>
      <c r="T8" s="9">
        <v>15.499261129476601</v>
      </c>
      <c r="U8" s="21">
        <v>4.9429182503993898</v>
      </c>
    </row>
    <row r="9" spans="1:23" ht="12" thickBot="1">
      <c r="A9" s="74"/>
      <c r="B9" s="76" t="s">
        <v>9</v>
      </c>
      <c r="C9" s="77"/>
      <c r="D9" s="9">
        <v>69733.846399999995</v>
      </c>
      <c r="E9" s="9">
        <v>76406</v>
      </c>
      <c r="F9" s="10">
        <v>91.267500458079198</v>
      </c>
      <c r="G9" s="11"/>
      <c r="H9" s="11"/>
      <c r="I9" s="9">
        <v>13964.166300000001</v>
      </c>
      <c r="J9" s="10">
        <v>20.024947741875899</v>
      </c>
      <c r="K9" s="11"/>
      <c r="L9" s="11"/>
      <c r="M9" s="11"/>
      <c r="N9" s="9">
        <v>2043235.8178999999</v>
      </c>
      <c r="O9" s="9">
        <v>4234055.5321000004</v>
      </c>
      <c r="P9" s="9">
        <v>6304</v>
      </c>
      <c r="Q9" s="9">
        <v>5443</v>
      </c>
      <c r="R9" s="9">
        <v>15.8184824545287</v>
      </c>
      <c r="S9" s="9">
        <v>12.7060723350254</v>
      </c>
      <c r="T9" s="9">
        <v>24.455627411354001</v>
      </c>
      <c r="U9" s="21">
        <v>-48.044382091271501</v>
      </c>
    </row>
    <row r="10" spans="1:23" ht="12" thickBot="1">
      <c r="A10" s="74"/>
      <c r="B10" s="76" t="s">
        <v>10</v>
      </c>
      <c r="C10" s="77"/>
      <c r="D10" s="9">
        <v>107518.1974</v>
      </c>
      <c r="E10" s="9">
        <v>102029</v>
      </c>
      <c r="F10" s="10">
        <v>105.380036460222</v>
      </c>
      <c r="G10" s="11"/>
      <c r="H10" s="11"/>
      <c r="I10" s="9">
        <v>21640.258399999999</v>
      </c>
      <c r="J10" s="10">
        <v>20.1270658579698</v>
      </c>
      <c r="K10" s="11"/>
      <c r="L10" s="11"/>
      <c r="M10" s="11"/>
      <c r="N10" s="9">
        <v>3952807.9596000002</v>
      </c>
      <c r="O10" s="9">
        <v>7180882.3267000001</v>
      </c>
      <c r="P10" s="9">
        <v>88077</v>
      </c>
      <c r="Q10" s="9">
        <v>84411</v>
      </c>
      <c r="R10" s="9">
        <v>4.3430358602551697</v>
      </c>
      <c r="S10" s="9">
        <v>1.4414268219853099</v>
      </c>
      <c r="T10" s="9">
        <v>1.48465840115625</v>
      </c>
      <c r="U10" s="21">
        <v>-2.9118872824395399</v>
      </c>
    </row>
    <row r="11" spans="1:23" ht="12" thickBot="1">
      <c r="A11" s="74"/>
      <c r="B11" s="76" t="s">
        <v>11</v>
      </c>
      <c r="C11" s="77"/>
      <c r="D11" s="9">
        <v>60688.978799999997</v>
      </c>
      <c r="E11" s="9">
        <v>60942</v>
      </c>
      <c r="F11" s="10">
        <v>99.584816382790194</v>
      </c>
      <c r="G11" s="11"/>
      <c r="H11" s="11"/>
      <c r="I11" s="9">
        <v>10244.107099999999</v>
      </c>
      <c r="J11" s="10">
        <v>16.879682773637299</v>
      </c>
      <c r="K11" s="11"/>
      <c r="L11" s="11"/>
      <c r="M11" s="11"/>
      <c r="N11" s="9">
        <v>1372728.0430999999</v>
      </c>
      <c r="O11" s="9">
        <v>2643561.8602</v>
      </c>
      <c r="P11" s="9">
        <v>3839</v>
      </c>
      <c r="Q11" s="9">
        <v>4223</v>
      </c>
      <c r="R11" s="9">
        <v>-9.09306180440446</v>
      </c>
      <c r="S11" s="9">
        <v>18.983412346965402</v>
      </c>
      <c r="T11" s="9">
        <v>18.424309732417701</v>
      </c>
      <c r="U11" s="21">
        <v>3.0345919204989298</v>
      </c>
    </row>
    <row r="12" spans="1:23" ht="12" thickBot="1">
      <c r="A12" s="74"/>
      <c r="B12" s="76" t="s">
        <v>12</v>
      </c>
      <c r="C12" s="77"/>
      <c r="D12" s="9">
        <v>319827.36660000001</v>
      </c>
      <c r="E12" s="9">
        <v>292922</v>
      </c>
      <c r="F12" s="10">
        <v>109.18516417339799</v>
      </c>
      <c r="G12" s="11"/>
      <c r="H12" s="11"/>
      <c r="I12" s="9">
        <v>-1471.502</v>
      </c>
      <c r="J12" s="10">
        <v>-0.46009258546044601</v>
      </c>
      <c r="K12" s="11"/>
      <c r="L12" s="11"/>
      <c r="M12" s="11"/>
      <c r="N12" s="9">
        <v>5511883.2565000001</v>
      </c>
      <c r="O12" s="9">
        <v>10932121.9398</v>
      </c>
      <c r="P12" s="9">
        <v>5695</v>
      </c>
      <c r="Q12" s="9">
        <v>6389</v>
      </c>
      <c r="R12" s="9">
        <v>-10.8624197840038</v>
      </c>
      <c r="S12" s="9">
        <v>67.252600526777897</v>
      </c>
      <c r="T12" s="9">
        <v>62.592944122710897</v>
      </c>
      <c r="U12" s="21">
        <v>7.4443796651135097</v>
      </c>
    </row>
    <row r="13" spans="1:23" ht="12" thickBot="1">
      <c r="A13" s="74"/>
      <c r="B13" s="76" t="s">
        <v>13</v>
      </c>
      <c r="C13" s="77"/>
      <c r="D13" s="9">
        <v>273256.37729999999</v>
      </c>
      <c r="E13" s="9">
        <v>315893</v>
      </c>
      <c r="F13" s="10">
        <v>86.502827634673807</v>
      </c>
      <c r="G13" s="11"/>
      <c r="H13" s="11"/>
      <c r="I13" s="9">
        <v>61543.545299999998</v>
      </c>
      <c r="J13" s="10">
        <v>22.522272273423699</v>
      </c>
      <c r="K13" s="11"/>
      <c r="L13" s="11"/>
      <c r="M13" s="11"/>
      <c r="N13" s="9">
        <v>5946927.6694999998</v>
      </c>
      <c r="O13" s="9">
        <v>11756704.3928</v>
      </c>
      <c r="P13" s="9">
        <v>15528</v>
      </c>
      <c r="Q13" s="9">
        <v>15413</v>
      </c>
      <c r="R13" s="9">
        <v>0.74612340232271801</v>
      </c>
      <c r="S13" s="9">
        <v>20.723659840288501</v>
      </c>
      <c r="T13" s="9">
        <v>20.6381794588983</v>
      </c>
      <c r="U13" s="21">
        <v>0.41418566768651699</v>
      </c>
    </row>
    <row r="14" spans="1:23" ht="12" thickBot="1">
      <c r="A14" s="74"/>
      <c r="B14" s="76" t="s">
        <v>14</v>
      </c>
      <c r="C14" s="77"/>
      <c r="D14" s="9">
        <v>170620.01869999999</v>
      </c>
      <c r="E14" s="9">
        <v>196396</v>
      </c>
      <c r="F14" s="10">
        <v>86.875505967535005</v>
      </c>
      <c r="G14" s="11"/>
      <c r="H14" s="11"/>
      <c r="I14" s="9">
        <v>18460.008999999998</v>
      </c>
      <c r="J14" s="10">
        <v>10.819368759101</v>
      </c>
      <c r="K14" s="11"/>
      <c r="L14" s="11"/>
      <c r="M14" s="11"/>
      <c r="N14" s="9">
        <v>3600532.5655999999</v>
      </c>
      <c r="O14" s="9">
        <v>7010381.1569999997</v>
      </c>
      <c r="P14" s="9">
        <v>3797</v>
      </c>
      <c r="Q14" s="9">
        <v>3734</v>
      </c>
      <c r="R14" s="9">
        <v>1.68719871451526</v>
      </c>
      <c r="S14" s="9">
        <v>53.6519752436134</v>
      </c>
      <c r="T14" s="9">
        <v>50.157102303160201</v>
      </c>
      <c r="U14" s="21">
        <v>6.9678525671787801</v>
      </c>
    </row>
    <row r="15" spans="1:23" ht="12" thickBot="1">
      <c r="A15" s="74"/>
      <c r="B15" s="76" t="s">
        <v>15</v>
      </c>
      <c r="C15" s="77"/>
      <c r="D15" s="9">
        <v>87703.422999999995</v>
      </c>
      <c r="E15" s="9">
        <v>122524</v>
      </c>
      <c r="F15" s="10">
        <v>71.580607064738302</v>
      </c>
      <c r="G15" s="11"/>
      <c r="H15" s="11"/>
      <c r="I15" s="9">
        <v>13383.980100000001</v>
      </c>
      <c r="J15" s="10">
        <v>15.260499125558599</v>
      </c>
      <c r="K15" s="11"/>
      <c r="L15" s="11"/>
      <c r="M15" s="11"/>
      <c r="N15" s="9">
        <v>2133352.4911000002</v>
      </c>
      <c r="O15" s="9">
        <v>4572481.4711999996</v>
      </c>
      <c r="P15" s="9">
        <v>4299</v>
      </c>
      <c r="Q15" s="9">
        <v>4294</v>
      </c>
      <c r="R15" s="9">
        <v>0.116441546343737</v>
      </c>
      <c r="S15" s="9">
        <v>24.096013026285199</v>
      </c>
      <c r="T15" s="9">
        <v>23.5872426641826</v>
      </c>
      <c r="U15" s="21">
        <v>2.1569726031401601</v>
      </c>
    </row>
    <row r="16" spans="1:23" ht="12" thickBot="1">
      <c r="A16" s="74"/>
      <c r="B16" s="76" t="s">
        <v>16</v>
      </c>
      <c r="C16" s="77"/>
      <c r="D16" s="9">
        <v>716719.21420000005</v>
      </c>
      <c r="E16" s="9">
        <v>1017340</v>
      </c>
      <c r="F16" s="10">
        <v>70.4503129927065</v>
      </c>
      <c r="G16" s="11"/>
      <c r="H16" s="11"/>
      <c r="I16" s="9">
        <v>52016.475599999998</v>
      </c>
      <c r="J16" s="10">
        <v>7.2575807330714097</v>
      </c>
      <c r="K16" s="11"/>
      <c r="L16" s="11"/>
      <c r="M16" s="11"/>
      <c r="N16" s="9">
        <v>19911254.009399999</v>
      </c>
      <c r="O16" s="9">
        <v>38204174.086999997</v>
      </c>
      <c r="P16" s="9">
        <v>84970</v>
      </c>
      <c r="Q16" s="9">
        <v>82600</v>
      </c>
      <c r="R16" s="9">
        <v>2.8692493946731199</v>
      </c>
      <c r="S16" s="9">
        <v>9.8270506508179398</v>
      </c>
      <c r="T16" s="9">
        <v>9.8606310665859596</v>
      </c>
      <c r="U16" s="21">
        <v>-0.34055037189061299</v>
      </c>
    </row>
    <row r="17" spans="1:21" ht="12" thickBot="1">
      <c r="A17" s="74"/>
      <c r="B17" s="76" t="s">
        <v>17</v>
      </c>
      <c r="C17" s="77"/>
      <c r="D17" s="9">
        <v>748942.1139</v>
      </c>
      <c r="E17" s="9">
        <v>1200648</v>
      </c>
      <c r="F17" s="10">
        <v>62.378158619345598</v>
      </c>
      <c r="G17" s="11"/>
      <c r="H17" s="11"/>
      <c r="I17" s="9">
        <v>82736.865399999995</v>
      </c>
      <c r="J17" s="10">
        <v>11.0471642419947</v>
      </c>
      <c r="K17" s="11"/>
      <c r="L17" s="11"/>
      <c r="M17" s="11"/>
      <c r="N17" s="9">
        <v>16118723.7861</v>
      </c>
      <c r="O17" s="9">
        <v>30677308.381700002</v>
      </c>
      <c r="P17" s="9">
        <v>12504</v>
      </c>
      <c r="Q17" s="9">
        <v>12593</v>
      </c>
      <c r="R17" s="9">
        <v>-0.70674184070515</v>
      </c>
      <c r="S17" s="9">
        <v>70.4735904430582</v>
      </c>
      <c r="T17" s="9">
        <v>111.101508584134</v>
      </c>
      <c r="U17" s="21">
        <v>-36.568286658600599</v>
      </c>
    </row>
    <row r="18" spans="1:21" ht="12" thickBot="1">
      <c r="A18" s="74"/>
      <c r="B18" s="76" t="s">
        <v>18</v>
      </c>
      <c r="C18" s="77"/>
      <c r="D18" s="9">
        <v>1250022.1601</v>
      </c>
      <c r="E18" s="9">
        <v>1505403</v>
      </c>
      <c r="F18" s="10">
        <v>83.035716024214096</v>
      </c>
      <c r="G18" s="11"/>
      <c r="H18" s="11"/>
      <c r="I18" s="9">
        <v>159494.7452</v>
      </c>
      <c r="J18" s="10">
        <v>12.759353417161901</v>
      </c>
      <c r="K18" s="11"/>
      <c r="L18" s="11"/>
      <c r="M18" s="11"/>
      <c r="N18" s="9">
        <v>33276720.197900001</v>
      </c>
      <c r="O18" s="9">
        <v>66334432.695799999</v>
      </c>
      <c r="P18" s="9">
        <v>183723</v>
      </c>
      <c r="Q18" s="9">
        <v>163097</v>
      </c>
      <c r="R18" s="9">
        <v>12.6464619214333</v>
      </c>
      <c r="S18" s="9">
        <v>7.9722734644002102</v>
      </c>
      <c r="T18" s="9">
        <v>8.2246685168948499</v>
      </c>
      <c r="U18" s="21">
        <v>-3.06875653378833</v>
      </c>
    </row>
    <row r="19" spans="1:21" ht="12" thickBot="1">
      <c r="A19" s="74"/>
      <c r="B19" s="76" t="s">
        <v>19</v>
      </c>
      <c r="C19" s="77"/>
      <c r="D19" s="9">
        <v>519644.29499999998</v>
      </c>
      <c r="E19" s="9">
        <v>516108</v>
      </c>
      <c r="F19" s="10">
        <v>100.685185077542</v>
      </c>
      <c r="G19" s="11"/>
      <c r="H19" s="11"/>
      <c r="I19" s="9">
        <v>-469.50409999999999</v>
      </c>
      <c r="J19" s="10">
        <v>-9.0351054465054995E-2</v>
      </c>
      <c r="K19" s="11"/>
      <c r="L19" s="11"/>
      <c r="M19" s="11"/>
      <c r="N19" s="9">
        <v>12581107.935699999</v>
      </c>
      <c r="O19" s="9">
        <v>26628520.034499999</v>
      </c>
      <c r="P19" s="9">
        <v>10445</v>
      </c>
      <c r="Q19" s="9">
        <v>9739</v>
      </c>
      <c r="R19" s="9">
        <v>7.2492042304137998</v>
      </c>
      <c r="S19" s="9">
        <v>58.792914389660098</v>
      </c>
      <c r="T19" s="9">
        <v>53.6683540096519</v>
      </c>
      <c r="U19" s="21">
        <v>9.5485700550581392</v>
      </c>
    </row>
    <row r="20" spans="1:21" ht="12" thickBot="1">
      <c r="A20" s="74"/>
      <c r="B20" s="76" t="s">
        <v>20</v>
      </c>
      <c r="C20" s="77"/>
      <c r="D20" s="9">
        <v>750667.2058</v>
      </c>
      <c r="E20" s="9">
        <v>1789389</v>
      </c>
      <c r="F20" s="10">
        <v>41.951035006921401</v>
      </c>
      <c r="G20" s="11"/>
      <c r="H20" s="11"/>
      <c r="I20" s="9">
        <v>36341.354200000002</v>
      </c>
      <c r="J20" s="10">
        <v>4.8412071180424601</v>
      </c>
      <c r="K20" s="11"/>
      <c r="L20" s="11"/>
      <c r="M20" s="11"/>
      <c r="N20" s="9">
        <v>21013121.635600001</v>
      </c>
      <c r="O20" s="9">
        <v>39568586.752700001</v>
      </c>
      <c r="P20" s="9">
        <v>45355</v>
      </c>
      <c r="Q20" s="9">
        <v>45188</v>
      </c>
      <c r="R20" s="9">
        <v>0.36956714171902899</v>
      </c>
      <c r="S20" s="9">
        <v>18.942741400066101</v>
      </c>
      <c r="T20" s="9">
        <v>20.151559022306799</v>
      </c>
      <c r="U20" s="21">
        <v>-5.9986307803905596</v>
      </c>
    </row>
    <row r="21" spans="1:21" ht="12" thickBot="1">
      <c r="A21" s="74"/>
      <c r="B21" s="76" t="s">
        <v>21</v>
      </c>
      <c r="C21" s="77"/>
      <c r="D21" s="9">
        <v>280014.89159999997</v>
      </c>
      <c r="E21" s="9">
        <v>330795</v>
      </c>
      <c r="F21" s="10">
        <v>84.649070149186102</v>
      </c>
      <c r="G21" s="11"/>
      <c r="H21" s="11"/>
      <c r="I21" s="9">
        <v>27269.513800000001</v>
      </c>
      <c r="J21" s="10">
        <v>9.7385941312558408</v>
      </c>
      <c r="K21" s="11"/>
      <c r="L21" s="11"/>
      <c r="M21" s="11"/>
      <c r="N21" s="9">
        <v>6766875.4875999996</v>
      </c>
      <c r="O21" s="9">
        <v>13706571.7568</v>
      </c>
      <c r="P21" s="9">
        <v>35974</v>
      </c>
      <c r="Q21" s="9">
        <v>34447</v>
      </c>
      <c r="R21" s="9">
        <v>4.4328969140999197</v>
      </c>
      <c r="S21" s="9">
        <v>8.9116389308945401</v>
      </c>
      <c r="T21" s="9">
        <v>8.3941347171016307</v>
      </c>
      <c r="U21" s="21">
        <v>6.1650691969307196</v>
      </c>
    </row>
    <row r="22" spans="1:21" ht="12" thickBot="1">
      <c r="A22" s="74"/>
      <c r="B22" s="76" t="s">
        <v>22</v>
      </c>
      <c r="C22" s="77"/>
      <c r="D22" s="9">
        <v>993964.60510000004</v>
      </c>
      <c r="E22" s="9">
        <v>2146475</v>
      </c>
      <c r="F22" s="10">
        <v>46.30683353405</v>
      </c>
      <c r="G22" s="11"/>
      <c r="H22" s="11"/>
      <c r="I22" s="9">
        <v>107430.2341</v>
      </c>
      <c r="J22" s="10">
        <v>10.8082555001233</v>
      </c>
      <c r="K22" s="11"/>
      <c r="L22" s="11"/>
      <c r="M22" s="11"/>
      <c r="N22" s="9">
        <v>32755923.767700002</v>
      </c>
      <c r="O22" s="9">
        <v>55684704.727600001</v>
      </c>
      <c r="P22" s="9">
        <v>108727</v>
      </c>
      <c r="Q22" s="9">
        <v>102089</v>
      </c>
      <c r="R22" s="9">
        <v>6.5021696754792302</v>
      </c>
      <c r="S22" s="9">
        <v>10.689829476579</v>
      </c>
      <c r="T22" s="9">
        <v>10.674926270215201</v>
      </c>
      <c r="U22" s="21">
        <v>0.139609454777534</v>
      </c>
    </row>
    <row r="23" spans="1:21" ht="12" thickBot="1">
      <c r="A23" s="74"/>
      <c r="B23" s="76" t="s">
        <v>23</v>
      </c>
      <c r="C23" s="77"/>
      <c r="D23" s="9">
        <v>2286434.6984000001</v>
      </c>
      <c r="E23" s="9">
        <v>2277584</v>
      </c>
      <c r="F23" s="10">
        <v>100.38860030628901</v>
      </c>
      <c r="G23" s="11"/>
      <c r="H23" s="11"/>
      <c r="I23" s="9">
        <v>238751.88510000001</v>
      </c>
      <c r="J23" s="10">
        <v>10.4421038250983</v>
      </c>
      <c r="K23" s="11"/>
      <c r="L23" s="11"/>
      <c r="M23" s="11"/>
      <c r="N23" s="9">
        <v>51740348.105599999</v>
      </c>
      <c r="O23" s="9">
        <v>104016111.2771</v>
      </c>
      <c r="P23" s="9">
        <v>168842</v>
      </c>
      <c r="Q23" s="9">
        <v>169873</v>
      </c>
      <c r="R23" s="9">
        <v>-0.60692399616183501</v>
      </c>
      <c r="S23" s="9">
        <v>15.849437857879</v>
      </c>
      <c r="T23" s="9">
        <v>15.762650393529301</v>
      </c>
      <c r="U23" s="21">
        <v>0.55058928659173001</v>
      </c>
    </row>
    <row r="24" spans="1:21" ht="12" thickBot="1">
      <c r="A24" s="74"/>
      <c r="B24" s="76" t="s">
        <v>24</v>
      </c>
      <c r="C24" s="77"/>
      <c r="D24" s="9">
        <v>244735.9792</v>
      </c>
      <c r="E24" s="9">
        <v>348770</v>
      </c>
      <c r="F24" s="10">
        <v>70.171167015511699</v>
      </c>
      <c r="G24" s="11"/>
      <c r="H24" s="11"/>
      <c r="I24" s="9">
        <v>35410.534800000001</v>
      </c>
      <c r="J24" s="10">
        <v>14.4688716860312</v>
      </c>
      <c r="K24" s="11"/>
      <c r="L24" s="11"/>
      <c r="M24" s="11"/>
      <c r="N24" s="9">
        <v>6130654.8046000004</v>
      </c>
      <c r="O24" s="9">
        <v>11226642.8378</v>
      </c>
      <c r="P24" s="9">
        <v>37322</v>
      </c>
      <c r="Q24" s="9">
        <v>34112</v>
      </c>
      <c r="R24" s="9">
        <v>9.4101782363977602</v>
      </c>
      <c r="S24" s="9">
        <v>7.6305624028723003</v>
      </c>
      <c r="T24" s="9">
        <v>7.5600555083255196</v>
      </c>
      <c r="U24" s="21">
        <v>0.93262403257674498</v>
      </c>
    </row>
    <row r="25" spans="1:21" ht="12" thickBot="1">
      <c r="A25" s="74"/>
      <c r="B25" s="76" t="s">
        <v>25</v>
      </c>
      <c r="C25" s="77"/>
      <c r="D25" s="9">
        <v>186913.05549999999</v>
      </c>
      <c r="E25" s="9">
        <v>182999</v>
      </c>
      <c r="F25" s="10">
        <v>102.138839829726</v>
      </c>
      <c r="G25" s="11"/>
      <c r="H25" s="11"/>
      <c r="I25" s="9">
        <v>11799.406000000001</v>
      </c>
      <c r="J25" s="10">
        <v>6.3127778679964903</v>
      </c>
      <c r="K25" s="11"/>
      <c r="L25" s="11"/>
      <c r="M25" s="11"/>
      <c r="N25" s="9">
        <v>4506162.3210000005</v>
      </c>
      <c r="O25" s="9">
        <v>8813307.2006000001</v>
      </c>
      <c r="P25" s="9">
        <v>18753</v>
      </c>
      <c r="Q25" s="9">
        <v>18122</v>
      </c>
      <c r="R25" s="9">
        <v>3.4819556340359701</v>
      </c>
      <c r="S25" s="9">
        <v>11.1760661387511</v>
      </c>
      <c r="T25" s="9">
        <v>10.979575068976899</v>
      </c>
      <c r="U25" s="21">
        <v>1.78960541314017</v>
      </c>
    </row>
    <row r="26" spans="1:21" ht="12" thickBot="1">
      <c r="A26" s="74"/>
      <c r="B26" s="76" t="s">
        <v>26</v>
      </c>
      <c r="C26" s="77"/>
      <c r="D26" s="9">
        <v>658922.47069999995</v>
      </c>
      <c r="E26" s="9">
        <v>998351</v>
      </c>
      <c r="F26" s="10">
        <v>66.001082855628894</v>
      </c>
      <c r="G26" s="11"/>
      <c r="H26" s="11"/>
      <c r="I26" s="9">
        <v>118456.6514</v>
      </c>
      <c r="J26" s="10">
        <v>17.9773276322112</v>
      </c>
      <c r="K26" s="11"/>
      <c r="L26" s="11"/>
      <c r="M26" s="11"/>
      <c r="N26" s="9">
        <v>12375950.354</v>
      </c>
      <c r="O26" s="9">
        <v>23502332.936500002</v>
      </c>
      <c r="P26" s="9">
        <v>71968</v>
      </c>
      <c r="Q26" s="9">
        <v>71047</v>
      </c>
      <c r="R26" s="9">
        <v>1.2963249679789299</v>
      </c>
      <c r="S26" s="9">
        <v>10.424699912461101</v>
      </c>
      <c r="T26" s="9">
        <v>9.3578241375427496</v>
      </c>
      <c r="U26" s="21">
        <v>11.400895755650399</v>
      </c>
    </row>
    <row r="27" spans="1:21" ht="12" thickBot="1">
      <c r="A27" s="74"/>
      <c r="B27" s="76" t="s">
        <v>27</v>
      </c>
      <c r="C27" s="77"/>
      <c r="D27" s="9">
        <v>187989.24350000001</v>
      </c>
      <c r="E27" s="9">
        <v>226270</v>
      </c>
      <c r="F27" s="10">
        <v>83.081824148141607</v>
      </c>
      <c r="G27" s="11"/>
      <c r="H27" s="11"/>
      <c r="I27" s="9">
        <v>53325.510199999997</v>
      </c>
      <c r="J27" s="10">
        <v>28.366256072518301</v>
      </c>
      <c r="K27" s="11"/>
      <c r="L27" s="11"/>
      <c r="M27" s="11"/>
      <c r="N27" s="9">
        <v>4719730.9663000004</v>
      </c>
      <c r="O27" s="9">
        <v>10240654.6527</v>
      </c>
      <c r="P27" s="9">
        <v>40018</v>
      </c>
      <c r="Q27" s="9">
        <v>36699</v>
      </c>
      <c r="R27" s="9">
        <v>9.0438431564892703</v>
      </c>
      <c r="S27" s="9">
        <v>5.4798581938127899</v>
      </c>
      <c r="T27" s="9">
        <v>5.3729985530940896</v>
      </c>
      <c r="U27" s="21">
        <v>1.9888269029434</v>
      </c>
    </row>
    <row r="28" spans="1:21" ht="12" thickBot="1">
      <c r="A28" s="74"/>
      <c r="B28" s="76" t="s">
        <v>28</v>
      </c>
      <c r="C28" s="77"/>
      <c r="D28" s="9">
        <v>663512.50340000005</v>
      </c>
      <c r="E28" s="9">
        <v>916077</v>
      </c>
      <c r="F28" s="10">
        <v>72.429774287532595</v>
      </c>
      <c r="G28" s="11"/>
      <c r="H28" s="11"/>
      <c r="I28" s="9">
        <v>34644.185100000002</v>
      </c>
      <c r="J28" s="10">
        <v>5.2213311614287203</v>
      </c>
      <c r="K28" s="11"/>
      <c r="L28" s="11"/>
      <c r="M28" s="11"/>
      <c r="N28" s="9">
        <v>17096634.4344</v>
      </c>
      <c r="O28" s="9">
        <v>34670295.204899997</v>
      </c>
      <c r="P28" s="9">
        <v>52082</v>
      </c>
      <c r="Q28" s="9">
        <v>48967</v>
      </c>
      <c r="R28" s="9">
        <v>6.3614270835460598</v>
      </c>
      <c r="S28" s="9">
        <v>12.752345524365399</v>
      </c>
      <c r="T28" s="9">
        <v>12.6693431004554</v>
      </c>
      <c r="U28" s="21">
        <v>0.65514386382852197</v>
      </c>
    </row>
    <row r="29" spans="1:21" ht="12" thickBot="1">
      <c r="A29" s="74"/>
      <c r="B29" s="76" t="s">
        <v>29</v>
      </c>
      <c r="C29" s="77"/>
      <c r="D29" s="9">
        <v>505884.3175</v>
      </c>
      <c r="E29" s="9">
        <v>614234</v>
      </c>
      <c r="F29" s="10">
        <v>82.360194567542706</v>
      </c>
      <c r="G29" s="11"/>
      <c r="H29" s="11"/>
      <c r="I29" s="9">
        <v>71745.457500000004</v>
      </c>
      <c r="J29" s="10">
        <v>14.182186523305299</v>
      </c>
      <c r="K29" s="11"/>
      <c r="L29" s="11"/>
      <c r="M29" s="11"/>
      <c r="N29" s="9">
        <v>11503740.994999999</v>
      </c>
      <c r="O29" s="9">
        <v>26437428.324900001</v>
      </c>
      <c r="P29" s="9">
        <v>188501</v>
      </c>
      <c r="Q29" s="9">
        <v>178704</v>
      </c>
      <c r="R29" s="9">
        <v>5.48224997761662</v>
      </c>
      <c r="S29" s="9">
        <v>2.6876511137871901</v>
      </c>
      <c r="T29" s="9">
        <v>2.65818612118363</v>
      </c>
      <c r="U29" s="21">
        <v>1.10846235968012</v>
      </c>
    </row>
    <row r="30" spans="1:21" ht="12" thickBot="1">
      <c r="A30" s="74"/>
      <c r="B30" s="76" t="s">
        <v>30</v>
      </c>
      <c r="C30" s="77"/>
      <c r="D30" s="9">
        <v>1233682.0215</v>
      </c>
      <c r="E30" s="9">
        <v>1020976</v>
      </c>
      <c r="F30" s="10">
        <v>120.83359662714901</v>
      </c>
      <c r="G30" s="11"/>
      <c r="H30" s="11"/>
      <c r="I30" s="9">
        <v>158283.47010000001</v>
      </c>
      <c r="J30" s="10">
        <v>12.830167526276099</v>
      </c>
      <c r="K30" s="11"/>
      <c r="L30" s="11"/>
      <c r="M30" s="11"/>
      <c r="N30" s="9">
        <v>29595162.711800002</v>
      </c>
      <c r="O30" s="9">
        <v>57883842.177299999</v>
      </c>
      <c r="P30" s="9">
        <v>112742</v>
      </c>
      <c r="Q30" s="9">
        <v>108458</v>
      </c>
      <c r="R30" s="9">
        <v>3.9499160965535101</v>
      </c>
      <c r="S30" s="9">
        <v>12.3988658884888</v>
      </c>
      <c r="T30" s="9">
        <v>12.3430595336444</v>
      </c>
      <c r="U30" s="21">
        <v>0.45212740562652298</v>
      </c>
    </row>
    <row r="31" spans="1:21" ht="12" thickBot="1">
      <c r="A31" s="74"/>
      <c r="B31" s="76" t="s">
        <v>31</v>
      </c>
      <c r="C31" s="77"/>
      <c r="D31" s="9">
        <v>691585.14780000004</v>
      </c>
      <c r="E31" s="9">
        <v>944044</v>
      </c>
      <c r="F31" s="10">
        <v>73.257723983204201</v>
      </c>
      <c r="G31" s="11"/>
      <c r="H31" s="11"/>
      <c r="I31" s="9">
        <v>4232.2183999999997</v>
      </c>
      <c r="J31" s="10">
        <v>0.61195912223724003</v>
      </c>
      <c r="K31" s="11"/>
      <c r="L31" s="11"/>
      <c r="M31" s="11"/>
      <c r="N31" s="9">
        <v>21026347.870000001</v>
      </c>
      <c r="O31" s="9">
        <v>41329102.447700001</v>
      </c>
      <c r="P31" s="9">
        <v>30414</v>
      </c>
      <c r="Q31" s="9">
        <v>28313</v>
      </c>
      <c r="R31" s="9">
        <v>7.4206195034083304</v>
      </c>
      <c r="S31" s="9">
        <v>25.2966757512987</v>
      </c>
      <c r="T31" s="9">
        <v>23.907746625225201</v>
      </c>
      <c r="U31" s="21">
        <v>5.8095359125485997</v>
      </c>
    </row>
    <row r="32" spans="1:21" ht="12" thickBot="1">
      <c r="A32" s="74"/>
      <c r="B32" s="76" t="s">
        <v>32</v>
      </c>
      <c r="C32" s="77"/>
      <c r="D32" s="9">
        <v>112133.694</v>
      </c>
      <c r="E32" s="9">
        <v>198543</v>
      </c>
      <c r="F32" s="10">
        <v>56.478291352503</v>
      </c>
      <c r="G32" s="11"/>
      <c r="H32" s="11"/>
      <c r="I32" s="9">
        <v>27623.787700000001</v>
      </c>
      <c r="J32" s="10">
        <v>24.634689819457801</v>
      </c>
      <c r="K32" s="11"/>
      <c r="L32" s="11"/>
      <c r="M32" s="11"/>
      <c r="N32" s="9">
        <v>4076859.0992999999</v>
      </c>
      <c r="O32" s="9">
        <v>7175501.7773000002</v>
      </c>
      <c r="P32" s="9">
        <v>34110</v>
      </c>
      <c r="Q32" s="9">
        <v>33041</v>
      </c>
      <c r="R32" s="9">
        <v>3.2353742320147698</v>
      </c>
      <c r="S32" s="9">
        <v>3.8316592612137201</v>
      </c>
      <c r="T32" s="9">
        <v>3.7312767591779901</v>
      </c>
      <c r="U32" s="21">
        <v>2.6902990186620199</v>
      </c>
    </row>
    <row r="33" spans="1:21" ht="12" thickBot="1">
      <c r="A33" s="74"/>
      <c r="B33" s="76" t="s">
        <v>33</v>
      </c>
      <c r="C33" s="77"/>
      <c r="D33" s="9">
        <v>121.7817</v>
      </c>
      <c r="E33" s="11"/>
      <c r="F33" s="11"/>
      <c r="G33" s="11"/>
      <c r="H33" s="11"/>
      <c r="I33" s="9">
        <v>15.1798</v>
      </c>
      <c r="J33" s="10">
        <v>12.4647627681335</v>
      </c>
      <c r="K33" s="11"/>
      <c r="L33" s="11"/>
      <c r="M33" s="11"/>
      <c r="N33" s="9">
        <v>2544.2024999999999</v>
      </c>
      <c r="O33" s="9">
        <v>5884.7102000000004</v>
      </c>
      <c r="P33" s="9">
        <v>25</v>
      </c>
      <c r="Q33" s="9">
        <v>15</v>
      </c>
      <c r="R33" s="9">
        <v>66.6666666666667</v>
      </c>
      <c r="S33" s="9">
        <v>6.4593600000000002</v>
      </c>
      <c r="T33" s="9">
        <v>6.4733333333333301</v>
      </c>
      <c r="U33" s="21">
        <v>-0.21585993820803001</v>
      </c>
    </row>
    <row r="34" spans="1:21" ht="12" thickBot="1">
      <c r="A34" s="74"/>
      <c r="B34" s="76" t="s">
        <v>57</v>
      </c>
      <c r="C34" s="7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9">
        <v>1</v>
      </c>
      <c r="O34" s="9">
        <v>1</v>
      </c>
      <c r="P34" s="11"/>
      <c r="Q34" s="11"/>
      <c r="R34" s="11"/>
      <c r="S34" s="11"/>
      <c r="T34" s="11"/>
      <c r="U34" s="22"/>
    </row>
    <row r="35" spans="1:21" ht="12" thickBot="1">
      <c r="A35" s="74"/>
      <c r="B35" s="76" t="s">
        <v>34</v>
      </c>
      <c r="C35" s="77"/>
      <c r="D35" s="9">
        <v>102990.1683</v>
      </c>
      <c r="E35" s="9">
        <v>160093</v>
      </c>
      <c r="F35" s="10">
        <v>64.331462524907394</v>
      </c>
      <c r="G35" s="11"/>
      <c r="H35" s="11"/>
      <c r="I35" s="9">
        <v>6785.5083000000004</v>
      </c>
      <c r="J35" s="10">
        <v>6.5885010307338296</v>
      </c>
      <c r="K35" s="11"/>
      <c r="L35" s="11"/>
      <c r="M35" s="11"/>
      <c r="N35" s="9">
        <v>1665378.567</v>
      </c>
      <c r="O35" s="9">
        <v>2639776.7461000001</v>
      </c>
      <c r="P35" s="9">
        <v>10167</v>
      </c>
      <c r="Q35" s="9">
        <v>8797</v>
      </c>
      <c r="R35" s="9">
        <v>15.573490962828201</v>
      </c>
      <c r="S35" s="9">
        <v>10.1472914035605</v>
      </c>
      <c r="T35" s="9">
        <v>10.1866133909287</v>
      </c>
      <c r="U35" s="21">
        <v>-0.38601629274754901</v>
      </c>
    </row>
    <row r="36" spans="1:21" ht="12" thickBot="1">
      <c r="A36" s="74"/>
      <c r="B36" s="76" t="s">
        <v>58</v>
      </c>
      <c r="C36" s="77"/>
      <c r="D36" s="11"/>
      <c r="E36" s="9">
        <v>569994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2"/>
    </row>
    <row r="37" spans="1:21" ht="12" thickBot="1">
      <c r="A37" s="74"/>
      <c r="B37" s="76" t="s">
        <v>59</v>
      </c>
      <c r="C37" s="77"/>
      <c r="D37" s="11"/>
      <c r="E37" s="9">
        <v>456504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2"/>
    </row>
    <row r="38" spans="1:21" ht="12" thickBot="1">
      <c r="A38" s="74"/>
      <c r="B38" s="76" t="s">
        <v>60</v>
      </c>
      <c r="C38" s="77"/>
      <c r="D38" s="11"/>
      <c r="E38" s="9">
        <v>353638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2"/>
    </row>
    <row r="39" spans="1:21" ht="12" customHeight="1" thickBot="1">
      <c r="A39" s="74"/>
      <c r="B39" s="76" t="s">
        <v>35</v>
      </c>
      <c r="C39" s="77"/>
      <c r="D39" s="9">
        <v>273821.36709999997</v>
      </c>
      <c r="E39" s="9">
        <v>289775</v>
      </c>
      <c r="F39" s="10">
        <v>94.494475748425501</v>
      </c>
      <c r="G39" s="11"/>
      <c r="H39" s="11"/>
      <c r="I39" s="9">
        <v>12148.6692</v>
      </c>
      <c r="J39" s="10">
        <v>4.4367133685236801</v>
      </c>
      <c r="K39" s="11"/>
      <c r="L39" s="11"/>
      <c r="M39" s="11"/>
      <c r="N39" s="9">
        <v>6583763.6758000003</v>
      </c>
      <c r="O39" s="9">
        <v>13360152.5701</v>
      </c>
      <c r="P39" s="9">
        <v>435</v>
      </c>
      <c r="Q39" s="9">
        <v>415</v>
      </c>
      <c r="R39" s="9">
        <v>4.81927710843373</v>
      </c>
      <c r="S39" s="9">
        <v>741.07816091953998</v>
      </c>
      <c r="T39" s="9">
        <v>762.84096385542205</v>
      </c>
      <c r="U39" s="21">
        <v>-2.8528623877107502</v>
      </c>
    </row>
    <row r="40" spans="1:21" ht="12" thickBot="1">
      <c r="A40" s="74"/>
      <c r="B40" s="76" t="s">
        <v>36</v>
      </c>
      <c r="C40" s="77"/>
      <c r="D40" s="9">
        <v>799320.94640000002</v>
      </c>
      <c r="E40" s="9">
        <v>598119</v>
      </c>
      <c r="F40" s="10">
        <v>133.63911636313199</v>
      </c>
      <c r="G40" s="11"/>
      <c r="H40" s="11"/>
      <c r="I40" s="9">
        <v>41342.612099999998</v>
      </c>
      <c r="J40" s="10">
        <v>5.1722167780288801</v>
      </c>
      <c r="K40" s="11"/>
      <c r="L40" s="11"/>
      <c r="M40" s="11"/>
      <c r="N40" s="9">
        <v>11508809.8506</v>
      </c>
      <c r="O40" s="9">
        <v>21619066.507599998</v>
      </c>
      <c r="P40" s="9">
        <v>4089</v>
      </c>
      <c r="Q40" s="9">
        <v>4366</v>
      </c>
      <c r="R40" s="9">
        <v>-6.3444800732936404</v>
      </c>
      <c r="S40" s="9">
        <v>238.85964539007099</v>
      </c>
      <c r="T40" s="9">
        <v>228.74153000458099</v>
      </c>
      <c r="U40" s="21">
        <v>4.4233836266144699</v>
      </c>
    </row>
    <row r="41" spans="1:21" ht="12" thickBot="1">
      <c r="A41" s="74"/>
      <c r="B41" s="76" t="s">
        <v>61</v>
      </c>
      <c r="C41" s="77"/>
      <c r="D41" s="11"/>
      <c r="E41" s="9">
        <v>176408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2"/>
    </row>
    <row r="42" spans="1:21" ht="12" thickBot="1">
      <c r="A42" s="74"/>
      <c r="B42" s="76" t="s">
        <v>62</v>
      </c>
      <c r="C42" s="77"/>
      <c r="D42" s="11"/>
      <c r="E42" s="9">
        <v>67597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2"/>
    </row>
    <row r="43" spans="1:21" ht="12" thickBot="1">
      <c r="A43" s="75"/>
      <c r="B43" s="76" t="s">
        <v>37</v>
      </c>
      <c r="C43" s="77"/>
      <c r="D43" s="12">
        <v>27059.642400000001</v>
      </c>
      <c r="E43" s="13"/>
      <c r="F43" s="13"/>
      <c r="G43" s="13"/>
      <c r="H43" s="13"/>
      <c r="I43" s="12">
        <v>1687.2515000000001</v>
      </c>
      <c r="J43" s="14">
        <v>6.2353059772881601</v>
      </c>
      <c r="K43" s="13"/>
      <c r="L43" s="13"/>
      <c r="M43" s="13"/>
      <c r="N43" s="12">
        <v>1051868.1040000001</v>
      </c>
      <c r="O43" s="12">
        <v>1886803.6124</v>
      </c>
      <c r="P43" s="12">
        <v>53</v>
      </c>
      <c r="Q43" s="12">
        <v>47</v>
      </c>
      <c r="R43" s="12">
        <v>12.7659574468085</v>
      </c>
      <c r="S43" s="12">
        <v>595.78113207547199</v>
      </c>
      <c r="T43" s="12">
        <v>1074.76595744681</v>
      </c>
      <c r="U43" s="23">
        <v>-44.566430677540502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J7" sqref="J7"/>
    </sheetView>
  </sheetViews>
  <sheetFormatPr defaultRowHeight="13.5"/>
  <cols>
    <col min="1" max="1" width="3.25" style="27" bestFit="1" customWidth="1"/>
    <col min="2" max="2" width="5.625" style="27" bestFit="1" customWidth="1"/>
    <col min="3" max="3" width="10.25" style="27" bestFit="1" customWidth="1"/>
    <col min="4" max="6" width="11.25" style="27" bestFit="1" customWidth="1"/>
    <col min="7" max="7" width="12.75" style="27" bestFit="1" customWidth="1"/>
    <col min="8" max="8" width="9" style="27"/>
    <col min="9" max="16384" width="9" style="25"/>
  </cols>
  <sheetData>
    <row r="1" spans="1:8" ht="16.5">
      <c r="A1" s="24" t="s">
        <v>63</v>
      </c>
      <c r="B1" s="24" t="s">
        <v>38</v>
      </c>
      <c r="C1" s="24" t="s">
        <v>39</v>
      </c>
      <c r="D1" s="24" t="s">
        <v>40</v>
      </c>
      <c r="E1" s="24" t="s">
        <v>41</v>
      </c>
      <c r="F1" s="24" t="s">
        <v>64</v>
      </c>
      <c r="G1" s="24" t="s">
        <v>41</v>
      </c>
      <c r="H1" s="24" t="s">
        <v>65</v>
      </c>
    </row>
    <row r="2" spans="1:8" ht="16.5">
      <c r="A2" s="26" t="s">
        <v>66</v>
      </c>
      <c r="B2" s="26">
        <v>12</v>
      </c>
      <c r="C2" s="26">
        <v>40488</v>
      </c>
      <c r="D2" s="26">
        <v>450303.19850170898</v>
      </c>
      <c r="E2" s="26">
        <v>367343.43876324798</v>
      </c>
      <c r="F2" s="26">
        <v>82959.759738461493</v>
      </c>
      <c r="G2" s="26">
        <v>367343.43876324798</v>
      </c>
      <c r="H2" s="26">
        <v>0.18423089157370601</v>
      </c>
    </row>
    <row r="3" spans="1:8" ht="16.5">
      <c r="A3" s="26" t="s">
        <v>67</v>
      </c>
      <c r="B3" s="26">
        <v>13</v>
      </c>
      <c r="C3" s="26">
        <v>8912.9920000000002</v>
      </c>
      <c r="D3" s="26">
        <v>69733.851782172307</v>
      </c>
      <c r="E3" s="26">
        <v>55769.687353725101</v>
      </c>
      <c r="F3" s="26">
        <v>13964.1644284472</v>
      </c>
      <c r="G3" s="26">
        <v>55769.687353725101</v>
      </c>
      <c r="H3" s="26">
        <v>0.200249435124666</v>
      </c>
    </row>
    <row r="4" spans="1:8" ht="16.5">
      <c r="A4" s="26" t="s">
        <v>68</v>
      </c>
      <c r="B4" s="26">
        <v>14</v>
      </c>
      <c r="C4" s="26">
        <v>100059</v>
      </c>
      <c r="D4" s="26">
        <v>107520.281869231</v>
      </c>
      <c r="E4" s="26">
        <v>85877.938436752098</v>
      </c>
      <c r="F4" s="26">
        <v>21642.343432478599</v>
      </c>
      <c r="G4" s="26">
        <v>85877.938436752098</v>
      </c>
      <c r="H4" s="26">
        <v>0.20128614858730301</v>
      </c>
    </row>
    <row r="5" spans="1:8" ht="16.5">
      <c r="A5" s="26" t="s">
        <v>69</v>
      </c>
      <c r="B5" s="26">
        <v>15</v>
      </c>
      <c r="C5" s="26">
        <v>4100</v>
      </c>
      <c r="D5" s="26">
        <v>60689.022972649604</v>
      </c>
      <c r="E5" s="26">
        <v>50444.871758119698</v>
      </c>
      <c r="F5" s="26">
        <v>10244.1512145299</v>
      </c>
      <c r="G5" s="26">
        <v>50444.871758119698</v>
      </c>
      <c r="H5" s="26">
        <v>0.168797431771914</v>
      </c>
    </row>
    <row r="6" spans="1:8" ht="16.5">
      <c r="A6" s="26" t="s">
        <v>70</v>
      </c>
      <c r="B6" s="26">
        <v>16</v>
      </c>
      <c r="C6" s="26">
        <v>7356</v>
      </c>
      <c r="D6" s="26">
        <v>319827.39755641</v>
      </c>
      <c r="E6" s="26">
        <v>321298.86959658097</v>
      </c>
      <c r="F6" s="26">
        <v>-1471.4720401709401</v>
      </c>
      <c r="G6" s="26">
        <v>321298.86959658097</v>
      </c>
      <c r="H6" s="26">
        <v>-4.6008317342838201E-3</v>
      </c>
    </row>
    <row r="7" spans="1:8" ht="16.5">
      <c r="A7" s="26" t="s">
        <v>71</v>
      </c>
      <c r="B7" s="26">
        <v>17</v>
      </c>
      <c r="C7" s="26">
        <v>18214</v>
      </c>
      <c r="D7" s="26">
        <v>273256.53877435898</v>
      </c>
      <c r="E7" s="26">
        <v>211712.831223077</v>
      </c>
      <c r="F7" s="26">
        <v>61543.707551282103</v>
      </c>
      <c r="G7" s="26">
        <v>211712.831223077</v>
      </c>
      <c r="H7" s="26">
        <v>0.22522318341337699</v>
      </c>
    </row>
    <row r="8" spans="1:8" ht="16.5">
      <c r="A8" s="26" t="s">
        <v>72</v>
      </c>
      <c r="B8" s="26">
        <v>18</v>
      </c>
      <c r="C8" s="26">
        <v>52555</v>
      </c>
      <c r="D8" s="26">
        <v>170620.00541367501</v>
      </c>
      <c r="E8" s="26">
        <v>152160.00968632501</v>
      </c>
      <c r="F8" s="26">
        <v>18459.995727350401</v>
      </c>
      <c r="G8" s="26">
        <v>152160.00968632501</v>
      </c>
      <c r="H8" s="26">
        <v>0.108193618225444</v>
      </c>
    </row>
    <row r="9" spans="1:8" ht="16.5">
      <c r="A9" s="26" t="s">
        <v>73</v>
      </c>
      <c r="B9" s="26">
        <v>19</v>
      </c>
      <c r="C9" s="26">
        <v>21817</v>
      </c>
      <c r="D9" s="26">
        <v>87703.440173504307</v>
      </c>
      <c r="E9" s="26">
        <v>74319.443367521395</v>
      </c>
      <c r="F9" s="26">
        <v>13383.996805982901</v>
      </c>
      <c r="G9" s="26">
        <v>74319.443367521395</v>
      </c>
      <c r="H9" s="26">
        <v>0.15260515185613299</v>
      </c>
    </row>
    <row r="10" spans="1:8" ht="16.5">
      <c r="A10" s="26" t="s">
        <v>74</v>
      </c>
      <c r="B10" s="26">
        <v>21</v>
      </c>
      <c r="C10" s="26">
        <v>207498</v>
      </c>
      <c r="D10" s="26">
        <v>716718.72519999999</v>
      </c>
      <c r="E10" s="26">
        <v>664702.73860000004</v>
      </c>
      <c r="F10" s="26">
        <v>52015.986599999997</v>
      </c>
      <c r="G10" s="26">
        <v>664702.73860000004</v>
      </c>
      <c r="H10" s="26">
        <v>7.2575174571426093E-2</v>
      </c>
    </row>
    <row r="11" spans="1:8" ht="16.5">
      <c r="A11" s="26" t="s">
        <v>75</v>
      </c>
      <c r="B11" s="26">
        <v>22</v>
      </c>
      <c r="C11" s="26">
        <v>45983</v>
      </c>
      <c r="D11" s="26">
        <v>748942.15377863206</v>
      </c>
      <c r="E11" s="26">
        <v>666205.24702991499</v>
      </c>
      <c r="F11" s="26">
        <v>82736.906748717898</v>
      </c>
      <c r="G11" s="26">
        <v>666205.24702991499</v>
      </c>
      <c r="H11" s="26">
        <v>0.11047169174720101</v>
      </c>
    </row>
    <row r="12" spans="1:8" ht="16.5">
      <c r="A12" s="26" t="s">
        <v>76</v>
      </c>
      <c r="B12" s="26">
        <v>23</v>
      </c>
      <c r="C12" s="26">
        <v>218031.53</v>
      </c>
      <c r="D12" s="26">
        <v>1250022.22415726</v>
      </c>
      <c r="E12" s="26">
        <v>1090527.44331453</v>
      </c>
      <c r="F12" s="26">
        <v>159494.780842735</v>
      </c>
      <c r="G12" s="26">
        <v>1090527.44331453</v>
      </c>
      <c r="H12" s="26">
        <v>0.127593556146782</v>
      </c>
    </row>
    <row r="13" spans="1:8" ht="16.5">
      <c r="A13" s="26" t="s">
        <v>77</v>
      </c>
      <c r="B13" s="26">
        <v>24</v>
      </c>
      <c r="C13" s="26">
        <v>15055</v>
      </c>
      <c r="D13" s="26">
        <v>519644.288720513</v>
      </c>
      <c r="E13" s="26">
        <v>520113.79887179501</v>
      </c>
      <c r="F13" s="26">
        <v>-469.51015128205103</v>
      </c>
      <c r="G13" s="26">
        <v>520113.79887179501</v>
      </c>
      <c r="H13" s="26">
        <v>-9.03522200615533E-4</v>
      </c>
    </row>
    <row r="14" spans="1:8" ht="16.5">
      <c r="A14" s="26" t="s">
        <v>78</v>
      </c>
      <c r="B14" s="26">
        <v>25</v>
      </c>
      <c r="C14" s="26">
        <v>61602</v>
      </c>
      <c r="D14" s="26">
        <v>750667.25260000001</v>
      </c>
      <c r="E14" s="26">
        <v>714325.85160000005</v>
      </c>
      <c r="F14" s="26">
        <v>36341.400999999998</v>
      </c>
      <c r="G14" s="26">
        <v>714325.85160000005</v>
      </c>
      <c r="H14" s="26">
        <v>4.8412130506730502E-2</v>
      </c>
    </row>
    <row r="15" spans="1:8" ht="16.5">
      <c r="A15" s="26" t="s">
        <v>79</v>
      </c>
      <c r="B15" s="26">
        <v>26</v>
      </c>
      <c r="C15" s="26">
        <v>55542</v>
      </c>
      <c r="D15" s="26">
        <v>280014.81021769199</v>
      </c>
      <c r="E15" s="26">
        <v>252745.37778826899</v>
      </c>
      <c r="F15" s="26">
        <v>27269.432429422901</v>
      </c>
      <c r="G15" s="26">
        <v>252745.37778826899</v>
      </c>
      <c r="H15" s="26">
        <v>9.7385679022558999E-2</v>
      </c>
    </row>
    <row r="16" spans="1:8" ht="16.5">
      <c r="A16" s="26" t="s">
        <v>80</v>
      </c>
      <c r="B16" s="26">
        <v>27</v>
      </c>
      <c r="C16" s="26">
        <v>176912.46</v>
      </c>
      <c r="D16" s="26">
        <v>993964.89826725703</v>
      </c>
      <c r="E16" s="26">
        <v>886534.37193716795</v>
      </c>
      <c r="F16" s="26">
        <v>107430.526330088</v>
      </c>
      <c r="G16" s="26">
        <v>886534.37193716795</v>
      </c>
      <c r="H16" s="26">
        <v>0.108082817127012</v>
      </c>
    </row>
    <row r="17" spans="1:8" ht="16.5">
      <c r="A17" s="26" t="s">
        <v>81</v>
      </c>
      <c r="B17" s="26">
        <v>29</v>
      </c>
      <c r="C17" s="26">
        <v>204671</v>
      </c>
      <c r="D17" s="26">
        <v>2286435.5934811998</v>
      </c>
      <c r="E17" s="26">
        <v>2047682.8437546999</v>
      </c>
      <c r="F17" s="26">
        <v>238752.749726496</v>
      </c>
      <c r="G17" s="26">
        <v>2047682.8437546999</v>
      </c>
      <c r="H17" s="26">
        <v>0.104421375527567</v>
      </c>
    </row>
    <row r="18" spans="1:8" ht="16.5">
      <c r="A18" s="26" t="s">
        <v>82</v>
      </c>
      <c r="B18" s="26">
        <v>31</v>
      </c>
      <c r="C18" s="26">
        <v>36733.042999999998</v>
      </c>
      <c r="D18" s="26">
        <v>244736.003795144</v>
      </c>
      <c r="E18" s="26">
        <v>209325.44265039801</v>
      </c>
      <c r="F18" s="26">
        <v>35410.561144746003</v>
      </c>
      <c r="G18" s="26">
        <v>209325.44265039801</v>
      </c>
      <c r="H18" s="26">
        <v>0.14468880996515099</v>
      </c>
    </row>
    <row r="19" spans="1:8" ht="16.5">
      <c r="A19" s="26" t="s">
        <v>83</v>
      </c>
      <c r="B19" s="26">
        <v>32</v>
      </c>
      <c r="C19" s="26">
        <v>13135.916999999999</v>
      </c>
      <c r="D19" s="26">
        <v>186913.057724552</v>
      </c>
      <c r="E19" s="26">
        <v>175113.659620897</v>
      </c>
      <c r="F19" s="26">
        <v>11799.398103654699</v>
      </c>
      <c r="G19" s="26">
        <v>175113.659620897</v>
      </c>
      <c r="H19" s="26">
        <v>6.3127735682560707E-2</v>
      </c>
    </row>
    <row r="20" spans="1:8" ht="16.5">
      <c r="A20" s="26" t="s">
        <v>84</v>
      </c>
      <c r="B20" s="26">
        <v>33</v>
      </c>
      <c r="C20" s="26">
        <v>70238.851999999999</v>
      </c>
      <c r="D20" s="26">
        <v>658922.40520930302</v>
      </c>
      <c r="E20" s="26">
        <v>540465.78464853601</v>
      </c>
      <c r="F20" s="26">
        <v>118456.620560768</v>
      </c>
      <c r="G20" s="26">
        <v>540465.78464853601</v>
      </c>
      <c r="H20" s="26">
        <v>0.179773247387362</v>
      </c>
    </row>
    <row r="21" spans="1:8" ht="16.5">
      <c r="A21" s="26" t="s">
        <v>85</v>
      </c>
      <c r="B21" s="26">
        <v>34</v>
      </c>
      <c r="C21" s="26">
        <v>40926.692000000003</v>
      </c>
      <c r="D21" s="26">
        <v>187989.18935475399</v>
      </c>
      <c r="E21" s="26">
        <v>134663.715927101</v>
      </c>
      <c r="F21" s="26">
        <v>53325.473427653204</v>
      </c>
      <c r="G21" s="26">
        <v>134663.715927101</v>
      </c>
      <c r="H21" s="26">
        <v>0.283662446817741</v>
      </c>
    </row>
    <row r="22" spans="1:8" ht="16.5">
      <c r="A22" s="26" t="s">
        <v>86</v>
      </c>
      <c r="B22" s="26">
        <v>35</v>
      </c>
      <c r="C22" s="26">
        <v>29360.501</v>
      </c>
      <c r="D22" s="26">
        <v>663512.50338938099</v>
      </c>
      <c r="E22" s="26">
        <v>628868.335230025</v>
      </c>
      <c r="F22" s="26">
        <v>34644.168159355497</v>
      </c>
      <c r="G22" s="26">
        <v>628868.335230025</v>
      </c>
      <c r="H22" s="26">
        <v>5.2213286083359102E-2</v>
      </c>
    </row>
    <row r="23" spans="1:8" ht="16.5">
      <c r="A23" s="26" t="s">
        <v>87</v>
      </c>
      <c r="B23" s="26">
        <v>36</v>
      </c>
      <c r="C23" s="26">
        <v>116238.977</v>
      </c>
      <c r="D23" s="26">
        <v>505884.31769380497</v>
      </c>
      <c r="E23" s="26">
        <v>434138.83556421701</v>
      </c>
      <c r="F23" s="26">
        <v>71745.482129588505</v>
      </c>
      <c r="G23" s="26">
        <v>434138.83556421701</v>
      </c>
      <c r="H23" s="26">
        <v>0.14182191386492801</v>
      </c>
    </row>
    <row r="24" spans="1:8" ht="16.5">
      <c r="A24" s="26" t="s">
        <v>88</v>
      </c>
      <c r="B24" s="26">
        <v>37</v>
      </c>
      <c r="C24" s="26">
        <v>141457.07699999999</v>
      </c>
      <c r="D24" s="26">
        <v>1233682.02501062</v>
      </c>
      <c r="E24" s="26">
        <v>1075398.51984919</v>
      </c>
      <c r="F24" s="26">
        <v>158283.505161434</v>
      </c>
      <c r="G24" s="26">
        <v>1075398.51984919</v>
      </c>
      <c r="H24" s="26">
        <v>0.12830170331781501</v>
      </c>
    </row>
    <row r="25" spans="1:8" ht="16.5">
      <c r="A25" s="26" t="s">
        <v>89</v>
      </c>
      <c r="B25" s="26">
        <v>38</v>
      </c>
      <c r="C25" s="26">
        <v>161239.06700000001</v>
      </c>
      <c r="D25" s="26">
        <v>691585.12786236301</v>
      </c>
      <c r="E25" s="26">
        <v>687352.94152831903</v>
      </c>
      <c r="F25" s="26">
        <v>4232.1863340443197</v>
      </c>
      <c r="G25" s="26">
        <v>687352.94152831903</v>
      </c>
      <c r="H25" s="26">
        <v>6.1195450329096703E-3</v>
      </c>
    </row>
    <row r="26" spans="1:8" ht="16.5">
      <c r="A26" s="26" t="s">
        <v>90</v>
      </c>
      <c r="B26" s="26">
        <v>39</v>
      </c>
      <c r="C26" s="26">
        <v>90837.827000000005</v>
      </c>
      <c r="D26" s="26">
        <v>112133.547651834</v>
      </c>
      <c r="E26" s="26">
        <v>84509.939700551302</v>
      </c>
      <c r="F26" s="26">
        <v>27623.607951282898</v>
      </c>
      <c r="G26" s="26">
        <v>84509.939700551302</v>
      </c>
      <c r="H26" s="26">
        <v>0.24634561671991301</v>
      </c>
    </row>
    <row r="27" spans="1:8" ht="16.5">
      <c r="A27" s="26" t="s">
        <v>91</v>
      </c>
      <c r="B27" s="26">
        <v>40</v>
      </c>
      <c r="C27" s="26">
        <v>1163</v>
      </c>
      <c r="D27" s="26">
        <v>121.7812</v>
      </c>
      <c r="E27" s="26">
        <v>106.6019</v>
      </c>
      <c r="F27" s="26">
        <v>15.1793</v>
      </c>
      <c r="G27" s="26">
        <v>106.6019</v>
      </c>
      <c r="H27" s="26">
        <v>0.12464403372606001</v>
      </c>
    </row>
    <row r="28" spans="1:8" ht="16.5">
      <c r="A28" s="26" t="s">
        <v>92</v>
      </c>
      <c r="B28" s="26">
        <v>42</v>
      </c>
      <c r="C28" s="26">
        <v>7018.8670000000002</v>
      </c>
      <c r="D28" s="26">
        <v>102990.1679</v>
      </c>
      <c r="E28" s="26">
        <v>96204.654299999995</v>
      </c>
      <c r="F28" s="26">
        <v>6785.5136000000002</v>
      </c>
      <c r="G28" s="26">
        <v>96204.654299999995</v>
      </c>
      <c r="H28" s="26">
        <v>6.5885062024449798E-2</v>
      </c>
    </row>
    <row r="29" spans="1:8" ht="16.5">
      <c r="A29" s="26" t="s">
        <v>93</v>
      </c>
      <c r="B29" s="26">
        <v>75</v>
      </c>
      <c r="C29" s="26">
        <v>446</v>
      </c>
      <c r="D29" s="26">
        <v>273821.36752136803</v>
      </c>
      <c r="E29" s="26">
        <v>261672.698290598</v>
      </c>
      <c r="F29" s="26">
        <v>12148.669230769199</v>
      </c>
      <c r="G29" s="26">
        <v>261672.698290598</v>
      </c>
      <c r="H29" s="26">
        <v>4.4367133729332597E-2</v>
      </c>
    </row>
    <row r="30" spans="1:8" ht="16.5">
      <c r="A30" s="26" t="s">
        <v>94</v>
      </c>
      <c r="B30" s="26">
        <v>76</v>
      </c>
      <c r="C30" s="26">
        <v>4324</v>
      </c>
      <c r="D30" s="26">
        <v>799320.93388632499</v>
      </c>
      <c r="E30" s="26">
        <v>757978.33781709406</v>
      </c>
      <c r="F30" s="26">
        <v>41342.5960692308</v>
      </c>
      <c r="G30" s="26">
        <v>757978.33781709406</v>
      </c>
      <c r="H30" s="26">
        <v>5.1722148534533802E-2</v>
      </c>
    </row>
    <row r="31" spans="1:8" ht="16.5">
      <c r="A31" s="26" t="s">
        <v>95</v>
      </c>
      <c r="B31" s="26">
        <v>99</v>
      </c>
      <c r="C31" s="26">
        <v>54</v>
      </c>
      <c r="D31" s="26">
        <v>27059.642765297602</v>
      </c>
      <c r="E31" s="26">
        <v>25372.390999168001</v>
      </c>
      <c r="F31" s="26">
        <v>1687.2517661296399</v>
      </c>
      <c r="G31" s="26">
        <v>25372.390999168001</v>
      </c>
      <c r="H31" s="26">
        <v>6.2353068766060803E-2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5"/>
  <sheetViews>
    <sheetView workbookViewId="0">
      <selection activeCell="L9" sqref="L9"/>
    </sheetView>
  </sheetViews>
  <sheetFormatPr defaultRowHeight="11.25"/>
  <cols>
    <col min="1" max="1" width="7.75" style="1" customWidth="1"/>
    <col min="2" max="2" width="10.625" style="59" bestFit="1" customWidth="1"/>
    <col min="3" max="3" width="7.5" style="1" customWidth="1"/>
    <col min="4" max="4" width="9" style="1"/>
    <col min="5" max="5" width="16.875" style="1" bestFit="1" customWidth="1"/>
    <col min="6" max="16384" width="9" style="1"/>
  </cols>
  <sheetData>
    <row r="1" spans="1:11" ht="13.5" thickBot="1">
      <c r="A1" s="78"/>
      <c r="B1" s="78"/>
      <c r="C1" s="78"/>
    </row>
    <row r="2" spans="1:11" ht="12" thickBot="1">
      <c r="A2" s="6" t="s">
        <v>101</v>
      </c>
      <c r="B2" s="53" t="s">
        <v>102</v>
      </c>
      <c r="C2" s="18" t="s">
        <v>103</v>
      </c>
      <c r="D2" s="1" t="s">
        <v>104</v>
      </c>
      <c r="E2" s="60" t="s">
        <v>105</v>
      </c>
      <c r="G2" s="1" t="s">
        <v>40</v>
      </c>
      <c r="H2" s="1" t="s">
        <v>40</v>
      </c>
      <c r="I2" s="1" t="s">
        <v>40</v>
      </c>
    </row>
    <row r="3" spans="1:11" ht="12" thickBot="1">
      <c r="A3" s="79">
        <v>41445</v>
      </c>
      <c r="B3" s="54">
        <v>96.4071</v>
      </c>
      <c r="C3" s="55">
        <v>120001</v>
      </c>
      <c r="D3" s="1">
        <v>96.410300000000007</v>
      </c>
      <c r="E3" s="56">
        <v>-3.200000000006753E-3</v>
      </c>
      <c r="G3" s="1">
        <v>96.410300000000007</v>
      </c>
      <c r="H3" s="1">
        <v>96.410300000000007</v>
      </c>
      <c r="I3" s="1">
        <v>96.410300000000007</v>
      </c>
      <c r="J3" s="1">
        <f>G3-H3</f>
        <v>0</v>
      </c>
      <c r="K3" s="1">
        <f>G3-I3</f>
        <v>0</v>
      </c>
    </row>
    <row r="4" spans="1:11" ht="12" thickBot="1">
      <c r="A4" s="80"/>
      <c r="B4" s="54">
        <v>876.90390000000002</v>
      </c>
      <c r="C4" s="55">
        <v>120002</v>
      </c>
      <c r="D4" s="1">
        <v>876.923</v>
      </c>
      <c r="E4" s="56">
        <v>-1.9099999999980355E-2</v>
      </c>
      <c r="G4" s="1">
        <v>876.923</v>
      </c>
      <c r="H4" s="1">
        <v>876.923</v>
      </c>
      <c r="I4" s="1">
        <v>876.923</v>
      </c>
      <c r="J4" s="1">
        <f t="shared" ref="J4:J67" si="0">G4-H4</f>
        <v>0</v>
      </c>
      <c r="K4" s="1">
        <f t="shared" ref="K4:K67" si="1">G4-I4</f>
        <v>0</v>
      </c>
    </row>
    <row r="5" spans="1:11" ht="12" thickBot="1">
      <c r="A5" s="80"/>
      <c r="B5" s="54">
        <v>50.762099999999997</v>
      </c>
      <c r="C5" s="55">
        <v>120004</v>
      </c>
      <c r="D5" s="1">
        <v>50.769300000000001</v>
      </c>
      <c r="E5" s="56">
        <v>-7.2000000000045361E-3</v>
      </c>
      <c r="G5" s="1">
        <v>50.769300000000001</v>
      </c>
      <c r="H5" s="1">
        <v>50.769300000000001</v>
      </c>
      <c r="I5" s="1">
        <v>50.769300000000001</v>
      </c>
      <c r="J5" s="1">
        <f t="shared" si="0"/>
        <v>0</v>
      </c>
      <c r="K5" s="1">
        <f t="shared" si="1"/>
        <v>0</v>
      </c>
    </row>
    <row r="6" spans="1:11" ht="12" thickBot="1">
      <c r="A6" s="80"/>
      <c r="B6" s="54">
        <v>1.5384</v>
      </c>
      <c r="C6" s="55">
        <v>120008</v>
      </c>
      <c r="D6" s="1">
        <v>1.5385</v>
      </c>
      <c r="E6" s="56">
        <v>-9.9999999999988987E-5</v>
      </c>
      <c r="G6" s="1">
        <v>1.5385</v>
      </c>
      <c r="H6" s="1">
        <v>1.5385</v>
      </c>
      <c r="I6" s="1">
        <v>1.5385</v>
      </c>
      <c r="J6" s="1">
        <f t="shared" si="0"/>
        <v>0</v>
      </c>
      <c r="K6" s="1">
        <f t="shared" si="1"/>
        <v>0</v>
      </c>
    </row>
    <row r="7" spans="1:11" ht="12" thickBot="1">
      <c r="A7" s="80"/>
      <c r="B7" s="54">
        <v>923.06619999999998</v>
      </c>
      <c r="C7" s="55">
        <v>120010</v>
      </c>
      <c r="D7" s="1">
        <v>923.07640000000004</v>
      </c>
      <c r="E7" s="56">
        <v>-1.0200000000054388E-2</v>
      </c>
      <c r="G7" s="1">
        <v>923.07640000000004</v>
      </c>
      <c r="H7" s="1">
        <v>923.07640000000004</v>
      </c>
      <c r="I7" s="1">
        <v>923.07640000000004</v>
      </c>
      <c r="J7" s="1">
        <f t="shared" si="0"/>
        <v>0</v>
      </c>
      <c r="K7" s="1">
        <f t="shared" si="1"/>
        <v>0</v>
      </c>
    </row>
    <row r="8" spans="1:11" ht="12" thickBot="1">
      <c r="A8" s="80"/>
      <c r="B8" s="54">
        <v>367.65820000000002</v>
      </c>
      <c r="C8" s="55">
        <v>120011</v>
      </c>
      <c r="D8" s="1">
        <v>367.69220000000001</v>
      </c>
      <c r="E8" s="56">
        <v>-3.3999999999991815E-2</v>
      </c>
      <c r="G8" s="1">
        <v>367.69220000000001</v>
      </c>
      <c r="H8" s="1">
        <v>367.69220000000001</v>
      </c>
      <c r="I8" s="1">
        <v>367.69220000000001</v>
      </c>
      <c r="J8" s="1">
        <f t="shared" si="0"/>
        <v>0</v>
      </c>
      <c r="K8" s="1">
        <f t="shared" si="1"/>
        <v>0</v>
      </c>
    </row>
    <row r="9" spans="1:11" ht="12" thickBot="1">
      <c r="A9" s="80"/>
      <c r="B9" s="54">
        <v>289.5514</v>
      </c>
      <c r="C9" s="55">
        <v>120014</v>
      </c>
      <c r="D9" s="1">
        <v>289.57260000000002</v>
      </c>
      <c r="E9" s="56">
        <v>-2.1200000000021646E-2</v>
      </c>
      <c r="G9" s="1">
        <v>289.57260000000002</v>
      </c>
      <c r="H9" s="1">
        <v>289.57260000000002</v>
      </c>
      <c r="I9" s="1">
        <v>289.57260000000002</v>
      </c>
      <c r="J9" s="1">
        <f t="shared" si="0"/>
        <v>0</v>
      </c>
      <c r="K9" s="1">
        <f t="shared" si="1"/>
        <v>0</v>
      </c>
    </row>
    <row r="10" spans="1:11" ht="12" thickBot="1">
      <c r="A10" s="80"/>
      <c r="B10" s="54">
        <v>1353.4768999999999</v>
      </c>
      <c r="C10" s="55">
        <v>120015</v>
      </c>
      <c r="D10" s="1">
        <v>1353.5038</v>
      </c>
      <c r="E10" s="56">
        <v>-2.6900000000068758E-2</v>
      </c>
      <c r="G10" s="1">
        <v>1353.5038</v>
      </c>
      <c r="H10" s="1">
        <v>1353.5038</v>
      </c>
      <c r="I10" s="1">
        <v>1353.5038</v>
      </c>
      <c r="J10" s="1">
        <f t="shared" si="0"/>
        <v>0</v>
      </c>
      <c r="K10" s="1">
        <f t="shared" si="1"/>
        <v>0</v>
      </c>
    </row>
    <row r="11" spans="1:11" ht="12" thickBot="1">
      <c r="A11" s="80"/>
      <c r="B11" s="54">
        <v>301.7731</v>
      </c>
      <c r="C11" s="55">
        <v>120017</v>
      </c>
      <c r="D11" s="1">
        <v>301.79469999999998</v>
      </c>
      <c r="E11" s="56">
        <v>-2.1599999999978081E-2</v>
      </c>
      <c r="G11" s="1">
        <v>301.79469999999998</v>
      </c>
      <c r="H11" s="1">
        <v>301.79469999999998</v>
      </c>
      <c r="I11" s="1">
        <v>301.79469999999998</v>
      </c>
      <c r="J11" s="1">
        <f t="shared" si="0"/>
        <v>0</v>
      </c>
      <c r="K11" s="1">
        <f t="shared" si="1"/>
        <v>0</v>
      </c>
    </row>
    <row r="12" spans="1:11" ht="12" thickBot="1">
      <c r="A12" s="80"/>
      <c r="B12" s="54">
        <v>776.16750000000002</v>
      </c>
      <c r="C12" s="55">
        <v>120020</v>
      </c>
      <c r="D12" s="1">
        <v>776.18790000000001</v>
      </c>
      <c r="E12" s="56">
        <v>-2.0399999999995089E-2</v>
      </c>
      <c r="G12" s="1">
        <v>776.18790000000001</v>
      </c>
      <c r="H12" s="1">
        <v>776.18790000000001</v>
      </c>
      <c r="I12" s="1">
        <v>776.18790000000001</v>
      </c>
      <c r="J12" s="1">
        <f t="shared" si="0"/>
        <v>0</v>
      </c>
      <c r="K12" s="1">
        <f t="shared" si="1"/>
        <v>0</v>
      </c>
    </row>
    <row r="13" spans="1:11" ht="12" thickBot="1">
      <c r="A13" s="80"/>
      <c r="B13" s="54">
        <v>733.48170000000005</v>
      </c>
      <c r="C13" s="55">
        <v>120022</v>
      </c>
      <c r="D13" s="1">
        <v>733.50419999999997</v>
      </c>
      <c r="E13" s="56">
        <v>-2.2499999999922693E-2</v>
      </c>
      <c r="G13" s="1">
        <v>733.50419999999997</v>
      </c>
      <c r="H13" s="1">
        <v>733.50419999999997</v>
      </c>
      <c r="I13" s="1">
        <v>733.50419999999997</v>
      </c>
      <c r="J13" s="1">
        <f t="shared" si="0"/>
        <v>0</v>
      </c>
      <c r="K13" s="1">
        <f t="shared" si="1"/>
        <v>0</v>
      </c>
    </row>
    <row r="14" spans="1:11" ht="12" thickBot="1">
      <c r="A14" s="80"/>
      <c r="B14" s="54">
        <v>1019.322</v>
      </c>
      <c r="C14" s="55">
        <v>120023</v>
      </c>
      <c r="D14" s="1">
        <v>1019.3502999999999</v>
      </c>
      <c r="E14" s="56">
        <v>-2.8299999999944703E-2</v>
      </c>
      <c r="G14" s="1">
        <v>1019.3502999999999</v>
      </c>
      <c r="H14" s="1">
        <v>1019.3502999999999</v>
      </c>
      <c r="I14" s="1">
        <v>1019.3502999999999</v>
      </c>
      <c r="J14" s="1">
        <f t="shared" si="0"/>
        <v>0</v>
      </c>
      <c r="K14" s="1">
        <f t="shared" si="1"/>
        <v>0</v>
      </c>
    </row>
    <row r="15" spans="1:11" ht="12" thickBot="1">
      <c r="A15" s="80"/>
      <c r="B15" s="54">
        <v>857.68510000000003</v>
      </c>
      <c r="C15" s="55">
        <v>120024</v>
      </c>
      <c r="D15" s="1">
        <v>857.70920000000001</v>
      </c>
      <c r="E15" s="56">
        <v>-2.4099999999975807E-2</v>
      </c>
      <c r="G15" s="1">
        <v>857.70920000000001</v>
      </c>
      <c r="H15" s="1">
        <v>857.70920000000001</v>
      </c>
      <c r="I15" s="1">
        <v>857.70920000000001</v>
      </c>
      <c r="J15" s="1">
        <f t="shared" si="0"/>
        <v>0</v>
      </c>
      <c r="K15" s="1">
        <f t="shared" si="1"/>
        <v>0</v>
      </c>
    </row>
    <row r="16" spans="1:11" ht="12" thickBot="1">
      <c r="A16" s="80"/>
      <c r="B16" s="54">
        <v>29.8231</v>
      </c>
      <c r="C16" s="55">
        <v>120026</v>
      </c>
      <c r="D16" s="1">
        <v>29.8291</v>
      </c>
      <c r="E16" s="56">
        <v>-6.0000000000002274E-3</v>
      </c>
      <c r="G16" s="1">
        <v>29.8291</v>
      </c>
      <c r="H16" s="1">
        <v>29.8291</v>
      </c>
      <c r="I16" s="1">
        <v>29.8291</v>
      </c>
      <c r="J16" s="1">
        <f t="shared" si="0"/>
        <v>0</v>
      </c>
      <c r="K16" s="1">
        <f t="shared" si="1"/>
        <v>0</v>
      </c>
    </row>
    <row r="17" spans="1:11" ht="12" thickBot="1">
      <c r="A17" s="80"/>
      <c r="B17" s="54">
        <v>931.43849999999998</v>
      </c>
      <c r="C17" s="55">
        <v>120027</v>
      </c>
      <c r="D17" s="1">
        <v>931.46969999999999</v>
      </c>
      <c r="E17" s="56">
        <v>-3.1200000000012551E-2</v>
      </c>
      <c r="G17" s="1">
        <v>931.46969999999999</v>
      </c>
      <c r="H17" s="1">
        <v>931.46969999999999</v>
      </c>
      <c r="I17" s="1">
        <v>931.46969999999999</v>
      </c>
      <c r="J17" s="1">
        <f t="shared" si="0"/>
        <v>0</v>
      </c>
      <c r="K17" s="1">
        <f t="shared" si="1"/>
        <v>0</v>
      </c>
    </row>
    <row r="18" spans="1:11" ht="12" thickBot="1">
      <c r="A18" s="80"/>
      <c r="B18" s="54">
        <v>962.6635</v>
      </c>
      <c r="C18" s="55">
        <v>120028</v>
      </c>
      <c r="D18" s="1">
        <v>962.66700000000003</v>
      </c>
      <c r="E18" s="56">
        <v>-3.5000000000309228E-3</v>
      </c>
      <c r="G18" s="1">
        <v>962.66700000000003</v>
      </c>
      <c r="H18" s="1">
        <v>962.66700000000003</v>
      </c>
      <c r="I18" s="1">
        <v>962.66700000000003</v>
      </c>
      <c r="J18" s="1">
        <f t="shared" si="0"/>
        <v>0</v>
      </c>
      <c r="K18" s="1">
        <f t="shared" si="1"/>
        <v>0</v>
      </c>
    </row>
    <row r="19" spans="1:11" ht="12" thickBot="1">
      <c r="A19" s="80"/>
      <c r="B19" s="54">
        <v>885.53660000000002</v>
      </c>
      <c r="C19" s="55">
        <v>120029</v>
      </c>
      <c r="D19" s="1">
        <v>885.55539999999996</v>
      </c>
      <c r="E19" s="56">
        <v>-1.8799999999941974E-2</v>
      </c>
      <c r="G19" s="1">
        <v>885.55539999999996</v>
      </c>
      <c r="H19" s="1">
        <v>885.55539999999996</v>
      </c>
      <c r="I19" s="1">
        <v>885.55539999999996</v>
      </c>
      <c r="J19" s="1">
        <f t="shared" si="0"/>
        <v>0</v>
      </c>
      <c r="K19" s="1">
        <f t="shared" si="1"/>
        <v>0</v>
      </c>
    </row>
    <row r="20" spans="1:11" ht="12" thickBot="1">
      <c r="A20" s="80"/>
      <c r="B20" s="54">
        <v>575.72649999999999</v>
      </c>
      <c r="C20" s="55">
        <v>120030</v>
      </c>
      <c r="D20" s="1">
        <v>575.76059999999995</v>
      </c>
      <c r="E20" s="56">
        <v>-3.4099999999966712E-2</v>
      </c>
      <c r="G20" s="1">
        <v>575.76059999999995</v>
      </c>
      <c r="H20" s="1">
        <v>575.76059999999995</v>
      </c>
      <c r="I20" s="1">
        <v>575.76059999999995</v>
      </c>
      <c r="J20" s="1">
        <f t="shared" si="0"/>
        <v>0</v>
      </c>
      <c r="K20" s="1">
        <f t="shared" si="1"/>
        <v>0</v>
      </c>
    </row>
    <row r="21" spans="1:11" ht="12" thickBot="1">
      <c r="A21" s="80"/>
      <c r="B21" s="54">
        <v>82.301100000000005</v>
      </c>
      <c r="C21" s="55">
        <v>120032</v>
      </c>
      <c r="D21" s="1">
        <v>82.307699999999997</v>
      </c>
      <c r="E21" s="56">
        <v>-6.5999999999917236E-3</v>
      </c>
      <c r="G21" s="1">
        <v>82.307699999999997</v>
      </c>
      <c r="H21" s="1">
        <v>82.307699999999997</v>
      </c>
      <c r="I21" s="1">
        <v>82.307699999999997</v>
      </c>
      <c r="J21" s="1">
        <f t="shared" si="0"/>
        <v>0</v>
      </c>
      <c r="K21" s="1">
        <f t="shared" si="1"/>
        <v>0</v>
      </c>
    </row>
    <row r="22" spans="1:11" ht="12" thickBot="1">
      <c r="A22" s="80"/>
      <c r="B22" s="54">
        <v>566.22379999999998</v>
      </c>
      <c r="C22" s="55">
        <v>120033</v>
      </c>
      <c r="D22" s="1">
        <v>566.25630000000001</v>
      </c>
      <c r="E22" s="56">
        <v>-3.2500000000027285E-2</v>
      </c>
      <c r="G22" s="1">
        <v>566.25630000000001</v>
      </c>
      <c r="H22" s="1">
        <v>566.25630000000001</v>
      </c>
      <c r="I22" s="1">
        <v>566.25630000000001</v>
      </c>
      <c r="J22" s="1">
        <f t="shared" si="0"/>
        <v>0</v>
      </c>
      <c r="K22" s="1">
        <f t="shared" si="1"/>
        <v>0</v>
      </c>
    </row>
    <row r="23" spans="1:11" ht="12" thickBot="1">
      <c r="A23" s="80"/>
      <c r="B23" s="54">
        <v>155.36689999999999</v>
      </c>
      <c r="C23" s="55">
        <v>120034</v>
      </c>
      <c r="D23" s="1">
        <v>155.3845</v>
      </c>
      <c r="E23" s="56">
        <v>-1.7600000000015825E-2</v>
      </c>
      <c r="G23" s="1">
        <v>155.3845</v>
      </c>
      <c r="H23" s="1">
        <v>155.3845</v>
      </c>
      <c r="I23" s="1">
        <v>155.3845</v>
      </c>
      <c r="J23" s="1">
        <f t="shared" si="0"/>
        <v>0</v>
      </c>
      <c r="K23" s="1">
        <f t="shared" si="1"/>
        <v>0</v>
      </c>
    </row>
    <row r="24" spans="1:11" ht="12" thickBot="1">
      <c r="A24" s="80"/>
      <c r="B24" s="54">
        <v>1019.7467</v>
      </c>
      <c r="C24" s="55">
        <v>120035</v>
      </c>
      <c r="D24" s="1">
        <v>1019.7775</v>
      </c>
      <c r="E24" s="56">
        <v>-3.0799999999999272E-2</v>
      </c>
      <c r="G24" s="1">
        <v>1019.7775</v>
      </c>
      <c r="H24" s="1">
        <v>1019.7775</v>
      </c>
      <c r="I24" s="1">
        <v>1019.7775</v>
      </c>
      <c r="J24" s="1">
        <f t="shared" si="0"/>
        <v>0</v>
      </c>
      <c r="K24" s="1">
        <f t="shared" si="1"/>
        <v>0</v>
      </c>
    </row>
    <row r="25" spans="1:11" ht="12" thickBot="1">
      <c r="A25" s="80"/>
      <c r="B25" s="54">
        <v>1311.6194</v>
      </c>
      <c r="C25" s="55">
        <v>120036</v>
      </c>
      <c r="D25" s="1">
        <v>1311.6412</v>
      </c>
      <c r="E25" s="56">
        <v>-2.179999999998472E-2</v>
      </c>
      <c r="G25" s="1">
        <v>1311.6412</v>
      </c>
      <c r="H25" s="1">
        <v>1311.6412</v>
      </c>
      <c r="I25" s="1">
        <v>1311.6412</v>
      </c>
      <c r="J25" s="1">
        <f t="shared" si="0"/>
        <v>0</v>
      </c>
      <c r="K25" s="1">
        <f t="shared" si="1"/>
        <v>0</v>
      </c>
    </row>
    <row r="26" spans="1:11" ht="12" thickBot="1">
      <c r="A26" s="80"/>
      <c r="B26" s="54">
        <v>702.05010000000004</v>
      </c>
      <c r="C26" s="55">
        <v>120039</v>
      </c>
      <c r="D26" s="1">
        <v>702.05110000000002</v>
      </c>
      <c r="E26" s="56">
        <v>-9.9999999997635314E-4</v>
      </c>
      <c r="G26" s="1">
        <v>702.05110000000002</v>
      </c>
      <c r="H26" s="1">
        <v>702.05110000000002</v>
      </c>
      <c r="I26" s="1">
        <v>702.05110000000002</v>
      </c>
      <c r="J26" s="1">
        <f t="shared" si="0"/>
        <v>0</v>
      </c>
      <c r="K26" s="1">
        <f t="shared" si="1"/>
        <v>0</v>
      </c>
    </row>
    <row r="27" spans="1:11" ht="12" thickBot="1">
      <c r="A27" s="80"/>
      <c r="B27" s="54">
        <v>211.27350000000001</v>
      </c>
      <c r="C27" s="55">
        <v>120041</v>
      </c>
      <c r="D27" s="1">
        <v>211.2817</v>
      </c>
      <c r="E27" s="56">
        <v>-8.1999999999879947E-3</v>
      </c>
      <c r="G27" s="1">
        <v>211.2817</v>
      </c>
      <c r="H27" s="1">
        <v>211.2817</v>
      </c>
      <c r="I27" s="1">
        <v>211.2817</v>
      </c>
      <c r="J27" s="1">
        <f t="shared" si="0"/>
        <v>0</v>
      </c>
      <c r="K27" s="1">
        <f t="shared" si="1"/>
        <v>0</v>
      </c>
    </row>
    <row r="28" spans="1:11" ht="12" thickBot="1">
      <c r="A28" s="80"/>
      <c r="B28" s="54">
        <v>612.29790000000003</v>
      </c>
      <c r="C28" s="55">
        <v>120043</v>
      </c>
      <c r="D28" s="1">
        <v>612.32470000000001</v>
      </c>
      <c r="E28" s="56">
        <v>-2.6799999999980173E-2</v>
      </c>
      <c r="G28" s="1">
        <v>612.32470000000001</v>
      </c>
      <c r="H28" s="1">
        <v>612.32470000000001</v>
      </c>
      <c r="I28" s="1">
        <v>612.32470000000001</v>
      </c>
      <c r="J28" s="1">
        <f t="shared" si="0"/>
        <v>0</v>
      </c>
      <c r="K28" s="1">
        <f t="shared" si="1"/>
        <v>0</v>
      </c>
    </row>
    <row r="29" spans="1:11" ht="12" thickBot="1">
      <c r="A29" s="80"/>
      <c r="B29" s="54">
        <v>353.0908</v>
      </c>
      <c r="C29" s="55">
        <v>120044</v>
      </c>
      <c r="D29" s="1">
        <v>353.1026</v>
      </c>
      <c r="E29" s="56">
        <v>-1.1799999999993815E-2</v>
      </c>
      <c r="G29" s="1">
        <v>353.1026</v>
      </c>
      <c r="H29" s="1">
        <v>353.1026</v>
      </c>
      <c r="I29" s="1">
        <v>353.1026</v>
      </c>
      <c r="J29" s="1">
        <f t="shared" si="0"/>
        <v>0</v>
      </c>
      <c r="K29" s="1">
        <f t="shared" si="1"/>
        <v>0</v>
      </c>
    </row>
    <row r="30" spans="1:11" ht="12" thickBot="1">
      <c r="A30" s="80"/>
      <c r="B30" s="54">
        <v>942.46879999999999</v>
      </c>
      <c r="C30" s="55">
        <v>120045</v>
      </c>
      <c r="D30" s="1">
        <v>942.47829999999999</v>
      </c>
      <c r="E30" s="56">
        <v>-9.5000000000027285E-3</v>
      </c>
      <c r="G30" s="1">
        <v>942.47829999999999</v>
      </c>
      <c r="H30" s="1">
        <v>942.47829999999999</v>
      </c>
      <c r="I30" s="1">
        <v>942.47829999999999</v>
      </c>
      <c r="J30" s="1">
        <f t="shared" si="0"/>
        <v>0</v>
      </c>
      <c r="K30" s="1">
        <f t="shared" si="1"/>
        <v>0</v>
      </c>
    </row>
    <row r="31" spans="1:11" ht="12" thickBot="1">
      <c r="A31" s="80"/>
      <c r="B31" s="54">
        <v>777.08989999999994</v>
      </c>
      <c r="C31" s="55">
        <v>120051</v>
      </c>
      <c r="D31" s="1">
        <v>777.11080000000004</v>
      </c>
      <c r="E31" s="56">
        <v>-2.0900000000096952E-2</v>
      </c>
      <c r="G31" s="1">
        <v>777.11080000000004</v>
      </c>
      <c r="H31" s="1">
        <v>777.11080000000004</v>
      </c>
      <c r="I31" s="1">
        <v>777.11080000000004</v>
      </c>
      <c r="J31" s="1">
        <f t="shared" si="0"/>
        <v>0</v>
      </c>
      <c r="K31" s="1">
        <f t="shared" si="1"/>
        <v>0</v>
      </c>
    </row>
    <row r="32" spans="1:11" ht="12" thickBot="1">
      <c r="A32" s="80"/>
      <c r="B32" s="54">
        <v>496.40789999999998</v>
      </c>
      <c r="C32" s="55">
        <v>120053</v>
      </c>
      <c r="D32" s="1">
        <v>496.42739999999998</v>
      </c>
      <c r="E32" s="56">
        <v>-1.9499999999993634E-2</v>
      </c>
      <c r="G32" s="1">
        <v>496.42739999999998</v>
      </c>
      <c r="H32" s="1">
        <v>496.42739999999998</v>
      </c>
      <c r="I32" s="1">
        <v>496.42739999999998</v>
      </c>
      <c r="J32" s="1">
        <f t="shared" si="0"/>
        <v>0</v>
      </c>
      <c r="K32" s="1">
        <f t="shared" si="1"/>
        <v>0</v>
      </c>
    </row>
    <row r="33" spans="1:11" ht="12" thickBot="1">
      <c r="A33" s="80"/>
      <c r="B33" s="54">
        <v>125.0258</v>
      </c>
      <c r="C33" s="55">
        <v>120055</v>
      </c>
      <c r="D33" s="1">
        <v>125.0427</v>
      </c>
      <c r="E33" s="56">
        <v>-1.6899999999992588E-2</v>
      </c>
      <c r="G33" s="1">
        <v>125.0427</v>
      </c>
      <c r="H33" s="1">
        <v>125.0427</v>
      </c>
      <c r="I33" s="1">
        <v>125.0427</v>
      </c>
      <c r="J33" s="1">
        <f t="shared" si="0"/>
        <v>0</v>
      </c>
      <c r="K33" s="1">
        <f t="shared" si="1"/>
        <v>0</v>
      </c>
    </row>
    <row r="34" spans="1:11" ht="12" thickBot="1">
      <c r="A34" s="80"/>
      <c r="B34" s="54">
        <v>4132.8438999999998</v>
      </c>
      <c r="C34" s="55">
        <v>120056</v>
      </c>
      <c r="D34" s="1">
        <v>4132.9061717948698</v>
      </c>
      <c r="E34" s="56">
        <v>-6.2271794869957375E-2</v>
      </c>
      <c r="G34" s="1">
        <v>4132.9061717948698</v>
      </c>
      <c r="H34" s="1">
        <v>4196.4512999999997</v>
      </c>
      <c r="I34" s="1">
        <v>4196.4512999999997</v>
      </c>
      <c r="J34" s="1">
        <f t="shared" si="0"/>
        <v>-63.545128205129913</v>
      </c>
      <c r="K34" s="1">
        <f t="shared" si="1"/>
        <v>-63.545128205129913</v>
      </c>
    </row>
    <row r="35" spans="1:11" ht="12" thickBot="1">
      <c r="A35" s="80"/>
      <c r="B35" s="54">
        <v>185.9622</v>
      </c>
      <c r="C35" s="55">
        <v>120059</v>
      </c>
      <c r="D35" s="1">
        <v>185.9829</v>
      </c>
      <c r="E35" s="56">
        <v>-2.0700000000005048E-2</v>
      </c>
      <c r="G35" s="1">
        <v>185.9829</v>
      </c>
      <c r="H35" s="1">
        <v>185.9829</v>
      </c>
      <c r="I35" s="1">
        <v>185.9829</v>
      </c>
      <c r="J35" s="1">
        <f t="shared" si="0"/>
        <v>0</v>
      </c>
      <c r="K35" s="1">
        <f t="shared" si="1"/>
        <v>0</v>
      </c>
    </row>
    <row r="36" spans="1:11" ht="12" thickBot="1">
      <c r="A36" s="80"/>
      <c r="B36" s="54">
        <v>438.04219999999998</v>
      </c>
      <c r="C36" s="55">
        <v>120060</v>
      </c>
      <c r="D36" s="1">
        <v>438.06819999999999</v>
      </c>
      <c r="E36" s="56">
        <v>-2.6000000000010459E-2</v>
      </c>
      <c r="G36" s="1">
        <v>438.06819999999999</v>
      </c>
      <c r="H36" s="1">
        <v>438.06819999999999</v>
      </c>
      <c r="I36" s="1">
        <v>438.06819999999999</v>
      </c>
      <c r="J36" s="1">
        <f t="shared" si="0"/>
        <v>0</v>
      </c>
      <c r="K36" s="1">
        <f t="shared" si="1"/>
        <v>0</v>
      </c>
    </row>
    <row r="37" spans="1:11" ht="12" thickBot="1">
      <c r="A37" s="80"/>
      <c r="B37" s="54">
        <v>60.4206</v>
      </c>
      <c r="C37" s="55">
        <v>120062</v>
      </c>
      <c r="D37" s="1">
        <v>60.427399999999999</v>
      </c>
      <c r="E37" s="56">
        <v>-6.7999999999983629E-3</v>
      </c>
      <c r="G37" s="1">
        <v>60.427399999999999</v>
      </c>
      <c r="H37" s="1">
        <v>60.427399999999999</v>
      </c>
      <c r="I37" s="1">
        <v>60.427399999999999</v>
      </c>
      <c r="J37" s="1">
        <f t="shared" si="0"/>
        <v>0</v>
      </c>
      <c r="K37" s="1">
        <f t="shared" si="1"/>
        <v>0</v>
      </c>
    </row>
    <row r="38" spans="1:11" ht="12" thickBot="1">
      <c r="A38" s="80"/>
      <c r="B38" s="54">
        <v>1935.2991</v>
      </c>
      <c r="C38" s="55">
        <v>120063</v>
      </c>
      <c r="D38" s="1">
        <v>1935.2991</v>
      </c>
      <c r="E38" s="56">
        <v>0</v>
      </c>
      <c r="G38" s="1">
        <v>1935.2991</v>
      </c>
      <c r="H38" s="1">
        <v>1935.2991</v>
      </c>
      <c r="I38" s="1">
        <v>1935.2991</v>
      </c>
      <c r="J38" s="1">
        <f t="shared" si="0"/>
        <v>0</v>
      </c>
      <c r="K38" s="1">
        <f t="shared" si="1"/>
        <v>0</v>
      </c>
    </row>
    <row r="39" spans="1:11" ht="12" thickBot="1">
      <c r="A39" s="80"/>
      <c r="B39" s="54">
        <v>688.01869999999997</v>
      </c>
      <c r="C39" s="55">
        <v>120064</v>
      </c>
      <c r="D39" s="1">
        <v>688.03399999999999</v>
      </c>
      <c r="E39" s="56">
        <v>-1.5300000000024738E-2</v>
      </c>
      <c r="G39" s="1">
        <v>688.03399999999999</v>
      </c>
      <c r="H39" s="1">
        <v>688.03399999999999</v>
      </c>
      <c r="I39" s="1">
        <v>688.03399999999999</v>
      </c>
      <c r="J39" s="1">
        <f t="shared" si="0"/>
        <v>0</v>
      </c>
      <c r="K39" s="1">
        <f t="shared" si="1"/>
        <v>0</v>
      </c>
    </row>
    <row r="40" spans="1:11" ht="12" thickBot="1">
      <c r="A40" s="80"/>
      <c r="B40" s="54">
        <v>2083.0931999999998</v>
      </c>
      <c r="C40" s="55">
        <v>120065</v>
      </c>
      <c r="D40" s="1">
        <v>2083.0938000000001</v>
      </c>
      <c r="E40" s="56">
        <v>-6.0000000030413503E-4</v>
      </c>
      <c r="G40" s="1">
        <v>2083.0938000000001</v>
      </c>
      <c r="H40" s="1">
        <v>2083.0938000000001</v>
      </c>
      <c r="I40" s="1">
        <v>2083.0938000000001</v>
      </c>
      <c r="J40" s="1">
        <f t="shared" si="0"/>
        <v>0</v>
      </c>
      <c r="K40" s="1">
        <f t="shared" si="1"/>
        <v>0</v>
      </c>
    </row>
    <row r="41" spans="1:11" ht="12" thickBot="1">
      <c r="A41" s="80"/>
      <c r="B41" s="54">
        <v>300.41579999999999</v>
      </c>
      <c r="C41" s="55">
        <v>120066</v>
      </c>
      <c r="D41" s="1">
        <v>300.4273</v>
      </c>
      <c r="E41" s="56">
        <v>-1.1500000000012278E-2</v>
      </c>
      <c r="G41" s="1">
        <v>300.4273</v>
      </c>
      <c r="H41" s="1">
        <v>300.4273</v>
      </c>
      <c r="I41" s="1">
        <v>300.4273</v>
      </c>
      <c r="J41" s="1">
        <f t="shared" si="0"/>
        <v>0</v>
      </c>
      <c r="K41" s="1">
        <f t="shared" si="1"/>
        <v>0</v>
      </c>
    </row>
    <row r="42" spans="1:11" ht="12" thickBot="1">
      <c r="A42" s="80"/>
      <c r="B42" s="54">
        <v>66.572100000000006</v>
      </c>
      <c r="C42" s="55">
        <v>120067</v>
      </c>
      <c r="D42" s="1">
        <v>66.581199999999995</v>
      </c>
      <c r="E42" s="56">
        <v>-9.0999999999894499E-3</v>
      </c>
      <c r="G42" s="1">
        <v>66.581199999999995</v>
      </c>
      <c r="H42" s="1">
        <v>66.581199999999995</v>
      </c>
      <c r="I42" s="1">
        <v>66.581199999999995</v>
      </c>
      <c r="J42" s="1">
        <f t="shared" si="0"/>
        <v>0</v>
      </c>
      <c r="K42" s="1">
        <f t="shared" si="1"/>
        <v>0</v>
      </c>
    </row>
    <row r="43" spans="1:11" ht="12" thickBot="1">
      <c r="A43" s="80"/>
      <c r="B43" s="54">
        <v>112.4635</v>
      </c>
      <c r="C43" s="55">
        <v>120068</v>
      </c>
      <c r="D43" s="1">
        <v>112.4786</v>
      </c>
      <c r="E43" s="56">
        <v>-1.5100000000003888E-2</v>
      </c>
      <c r="G43" s="1">
        <v>112.4786</v>
      </c>
      <c r="H43" s="1">
        <v>112.4786</v>
      </c>
      <c r="I43" s="1">
        <v>112.4786</v>
      </c>
      <c r="J43" s="1">
        <f t="shared" si="0"/>
        <v>0</v>
      </c>
      <c r="K43" s="1">
        <f t="shared" si="1"/>
        <v>0</v>
      </c>
    </row>
    <row r="44" spans="1:11" ht="12" thickBot="1">
      <c r="A44" s="80"/>
      <c r="B44" s="54">
        <v>0.1709</v>
      </c>
      <c r="C44" s="55">
        <v>120072</v>
      </c>
      <c r="D44" s="1">
        <v>0.1709</v>
      </c>
      <c r="E44" s="56">
        <v>0</v>
      </c>
      <c r="G44" s="1">
        <v>0.1709</v>
      </c>
      <c r="H44" s="1">
        <v>0.1709</v>
      </c>
      <c r="I44" s="1">
        <v>0.1709</v>
      </c>
      <c r="J44" s="1">
        <f t="shared" si="0"/>
        <v>0</v>
      </c>
      <c r="K44" s="1">
        <f t="shared" si="1"/>
        <v>0</v>
      </c>
    </row>
    <row r="45" spans="1:11" ht="12" thickBot="1">
      <c r="A45" s="80"/>
      <c r="B45" s="54">
        <v>912.71630000000005</v>
      </c>
      <c r="C45" s="55">
        <v>120073</v>
      </c>
      <c r="D45" s="1">
        <v>912.73490000000004</v>
      </c>
      <c r="E45" s="56">
        <v>-1.8599999999992178E-2</v>
      </c>
      <c r="G45" s="1">
        <v>912.73490000000004</v>
      </c>
      <c r="H45" s="1">
        <v>912.73490000000004</v>
      </c>
      <c r="I45" s="1">
        <v>912.73490000000004</v>
      </c>
      <c r="J45" s="1">
        <f t="shared" si="0"/>
        <v>0</v>
      </c>
      <c r="K45" s="1">
        <f t="shared" si="1"/>
        <v>0</v>
      </c>
    </row>
    <row r="46" spans="1:11" ht="12" thickBot="1">
      <c r="A46" s="80"/>
      <c r="B46" s="54">
        <v>380.50069999999999</v>
      </c>
      <c r="C46" s="55">
        <v>120075</v>
      </c>
      <c r="D46" s="1">
        <v>380.52980000000002</v>
      </c>
      <c r="E46" s="56">
        <v>-2.9100000000028103E-2</v>
      </c>
      <c r="G46" s="1">
        <v>380.52980000000002</v>
      </c>
      <c r="H46" s="1">
        <v>380.52980000000002</v>
      </c>
      <c r="I46" s="1">
        <v>380.52980000000002</v>
      </c>
      <c r="J46" s="1">
        <f t="shared" si="0"/>
        <v>0</v>
      </c>
      <c r="K46" s="1">
        <f t="shared" si="1"/>
        <v>0</v>
      </c>
    </row>
    <row r="47" spans="1:11" ht="12" thickBot="1">
      <c r="A47" s="80"/>
      <c r="B47" s="54">
        <v>74.015600000000006</v>
      </c>
      <c r="C47" s="55">
        <v>120077</v>
      </c>
      <c r="D47" s="1">
        <v>74.016999999999996</v>
      </c>
      <c r="E47" s="56">
        <v>-1.3999999999896318E-3</v>
      </c>
      <c r="G47" s="1">
        <v>74.016999999999996</v>
      </c>
      <c r="H47" s="1">
        <v>74.016999999999996</v>
      </c>
      <c r="I47" s="1">
        <v>74.016999999999996</v>
      </c>
      <c r="J47" s="1">
        <f t="shared" si="0"/>
        <v>0</v>
      </c>
      <c r="K47" s="1">
        <f t="shared" si="1"/>
        <v>0</v>
      </c>
    </row>
    <row r="48" spans="1:11" ht="12" thickBot="1">
      <c r="A48" s="80"/>
      <c r="B48" s="54">
        <v>166.74119999999999</v>
      </c>
      <c r="C48" s="55">
        <v>120080</v>
      </c>
      <c r="D48" s="1">
        <v>166.75210000000001</v>
      </c>
      <c r="E48" s="56">
        <v>-1.0900000000020782E-2</v>
      </c>
      <c r="G48" s="1">
        <v>166.75210000000001</v>
      </c>
      <c r="H48" s="1">
        <v>166.75210000000001</v>
      </c>
      <c r="I48" s="1">
        <v>166.75210000000001</v>
      </c>
      <c r="J48" s="1">
        <f t="shared" si="0"/>
        <v>0</v>
      </c>
      <c r="K48" s="1">
        <f t="shared" si="1"/>
        <v>0</v>
      </c>
    </row>
    <row r="49" spans="1:11" ht="12" thickBot="1">
      <c r="A49" s="80"/>
      <c r="B49" s="54">
        <v>120.07470000000001</v>
      </c>
      <c r="C49" s="55">
        <v>120081</v>
      </c>
      <c r="D49" s="1">
        <v>120.0855</v>
      </c>
      <c r="E49" s="56">
        <v>-1.0799999999989041E-2</v>
      </c>
      <c r="G49" s="1">
        <v>120.0855</v>
      </c>
      <c r="H49" s="1">
        <v>120.0855</v>
      </c>
      <c r="I49" s="1">
        <v>120.0855</v>
      </c>
      <c r="J49" s="1">
        <f t="shared" si="0"/>
        <v>0</v>
      </c>
      <c r="K49" s="1">
        <f t="shared" si="1"/>
        <v>0</v>
      </c>
    </row>
    <row r="50" spans="1:11" ht="12" thickBot="1">
      <c r="A50" s="80"/>
      <c r="B50" s="54">
        <v>1942.7334000000001</v>
      </c>
      <c r="C50" s="55">
        <v>120082</v>
      </c>
      <c r="D50" s="1">
        <v>1942.7348</v>
      </c>
      <c r="E50" s="56">
        <v>-1.3999999998759449E-3</v>
      </c>
      <c r="G50" s="1">
        <v>1942.7348</v>
      </c>
      <c r="H50" s="1">
        <v>1942.7348</v>
      </c>
      <c r="I50" s="1">
        <v>1942.7348</v>
      </c>
      <c r="J50" s="1">
        <f t="shared" si="0"/>
        <v>0</v>
      </c>
      <c r="K50" s="1">
        <f t="shared" si="1"/>
        <v>0</v>
      </c>
    </row>
    <row r="51" spans="1:11" ht="12" thickBot="1">
      <c r="A51" s="80"/>
      <c r="B51" s="54">
        <v>15.813000000000001</v>
      </c>
      <c r="C51" s="55">
        <v>120084</v>
      </c>
      <c r="D51" s="1">
        <v>15.8119</v>
      </c>
      <c r="E51" s="56">
        <v>1.1000000000009891E-3</v>
      </c>
      <c r="G51" s="1">
        <v>15.8119</v>
      </c>
      <c r="H51" s="1">
        <v>15.8119</v>
      </c>
      <c r="I51" s="1">
        <v>15.8119</v>
      </c>
      <c r="J51" s="1">
        <f t="shared" si="0"/>
        <v>0</v>
      </c>
      <c r="K51" s="1">
        <f t="shared" si="1"/>
        <v>0</v>
      </c>
    </row>
    <row r="52" spans="1:11" ht="12" thickBot="1">
      <c r="A52" s="80"/>
      <c r="B52" s="54">
        <v>29.743500000000001</v>
      </c>
      <c r="C52" s="55">
        <v>120085</v>
      </c>
      <c r="D52" s="1">
        <v>29.743600000000001</v>
      </c>
      <c r="E52" s="56">
        <v>-9.9999999999766942E-5</v>
      </c>
      <c r="G52" s="1">
        <v>29.743600000000001</v>
      </c>
      <c r="H52" s="1">
        <v>29.743600000000001</v>
      </c>
      <c r="I52" s="1">
        <v>29.743600000000001</v>
      </c>
      <c r="J52" s="1">
        <f t="shared" si="0"/>
        <v>0</v>
      </c>
      <c r="K52" s="1">
        <f t="shared" si="1"/>
        <v>0</v>
      </c>
    </row>
    <row r="53" spans="1:11" ht="12" thickBot="1">
      <c r="A53" s="80"/>
      <c r="B53" s="54">
        <v>104.08969999999999</v>
      </c>
      <c r="C53" s="55">
        <v>120087</v>
      </c>
      <c r="D53" s="1">
        <v>104.1026</v>
      </c>
      <c r="E53" s="56">
        <v>-1.290000000000191E-2</v>
      </c>
      <c r="G53" s="1">
        <v>104.1026</v>
      </c>
      <c r="H53" s="1">
        <v>104.1026</v>
      </c>
      <c r="I53" s="1">
        <v>104.1026</v>
      </c>
      <c r="J53" s="1">
        <f t="shared" si="0"/>
        <v>0</v>
      </c>
      <c r="K53" s="1">
        <f t="shared" si="1"/>
        <v>0</v>
      </c>
    </row>
    <row r="54" spans="1:11" ht="12" thickBot="1">
      <c r="A54" s="80"/>
      <c r="B54" s="54">
        <v>49.910600000000002</v>
      </c>
      <c r="C54" s="55">
        <v>120088</v>
      </c>
      <c r="D54" s="1">
        <v>49.914499999999997</v>
      </c>
      <c r="E54" s="56">
        <v>-3.8999999999944635E-3</v>
      </c>
      <c r="G54" s="1">
        <v>49.914499999999997</v>
      </c>
      <c r="H54" s="1">
        <v>49.914499999999997</v>
      </c>
      <c r="I54" s="1">
        <v>49.914499999999997</v>
      </c>
      <c r="J54" s="1">
        <f t="shared" si="0"/>
        <v>0</v>
      </c>
      <c r="K54" s="1">
        <f t="shared" si="1"/>
        <v>0</v>
      </c>
    </row>
    <row r="55" spans="1:11" ht="12" thickBot="1">
      <c r="A55" s="80"/>
      <c r="B55" s="54">
        <v>1070.7695000000001</v>
      </c>
      <c r="C55" s="55">
        <v>120089</v>
      </c>
      <c r="D55" s="1">
        <v>1070.7863</v>
      </c>
      <c r="E55" s="56">
        <v>-1.6799999999875581E-2</v>
      </c>
      <c r="G55" s="1">
        <v>1070.7863</v>
      </c>
      <c r="H55" s="1">
        <v>1070.7863</v>
      </c>
      <c r="I55" s="1">
        <v>1070.7863</v>
      </c>
      <c r="J55" s="1">
        <f t="shared" si="0"/>
        <v>0</v>
      </c>
      <c r="K55" s="1">
        <f t="shared" si="1"/>
        <v>0</v>
      </c>
    </row>
    <row r="56" spans="1:11" ht="12" thickBot="1">
      <c r="A56" s="80"/>
      <c r="B56" s="54">
        <v>138.70910000000001</v>
      </c>
      <c r="C56" s="55">
        <v>120092</v>
      </c>
      <c r="D56" s="1">
        <v>138.71799999999999</v>
      </c>
      <c r="E56" s="56">
        <v>-8.8999999999828106E-3</v>
      </c>
      <c r="G56" s="1">
        <v>138.71799999999999</v>
      </c>
      <c r="H56" s="1">
        <v>138.71799999999999</v>
      </c>
      <c r="I56" s="1">
        <v>138.71799999999999</v>
      </c>
      <c r="J56" s="1">
        <f t="shared" si="0"/>
        <v>0</v>
      </c>
      <c r="K56" s="1">
        <f t="shared" si="1"/>
        <v>0</v>
      </c>
    </row>
    <row r="57" spans="1:11" ht="12" thickBot="1">
      <c r="A57" s="80"/>
      <c r="B57" s="54">
        <v>189.04320000000001</v>
      </c>
      <c r="C57" s="55">
        <v>120094</v>
      </c>
      <c r="D57" s="1">
        <v>189.05969999999999</v>
      </c>
      <c r="E57" s="56">
        <v>-1.6499999999979309E-2</v>
      </c>
      <c r="G57" s="1">
        <v>189.05969999999999</v>
      </c>
      <c r="H57" s="1">
        <v>189.05969999999999</v>
      </c>
      <c r="I57" s="1">
        <v>189.05969999999999</v>
      </c>
      <c r="J57" s="1">
        <f t="shared" si="0"/>
        <v>0</v>
      </c>
      <c r="K57" s="1">
        <f t="shared" si="1"/>
        <v>0</v>
      </c>
    </row>
    <row r="58" spans="1:11" ht="12" thickBot="1">
      <c r="A58" s="80"/>
      <c r="B58" s="54">
        <v>597.65880000000004</v>
      </c>
      <c r="C58" s="55">
        <v>120095</v>
      </c>
      <c r="D58" s="1">
        <v>597.69230000000005</v>
      </c>
      <c r="E58" s="56">
        <v>-3.3500000000003638E-2</v>
      </c>
      <c r="G58" s="1">
        <v>597.69230000000005</v>
      </c>
      <c r="H58" s="1">
        <v>597.69230000000005</v>
      </c>
      <c r="I58" s="1">
        <v>597.69230000000005</v>
      </c>
      <c r="J58" s="1">
        <f t="shared" si="0"/>
        <v>0</v>
      </c>
      <c r="K58" s="1">
        <f t="shared" si="1"/>
        <v>0</v>
      </c>
    </row>
    <row r="59" spans="1:11" ht="12" thickBot="1">
      <c r="A59" s="80"/>
      <c r="B59" s="54">
        <v>42.734999999999999</v>
      </c>
      <c r="C59" s="55">
        <v>120097</v>
      </c>
      <c r="D59" s="1">
        <v>42.734999999999999</v>
      </c>
      <c r="E59" s="56">
        <v>0</v>
      </c>
      <c r="G59" s="1">
        <v>42.734999999999999</v>
      </c>
      <c r="H59" s="1">
        <v>42.734999999999999</v>
      </c>
      <c r="I59" s="1">
        <v>42.734999999999999</v>
      </c>
      <c r="J59" s="1">
        <f t="shared" si="0"/>
        <v>0</v>
      </c>
      <c r="K59" s="1">
        <f t="shared" si="1"/>
        <v>0</v>
      </c>
    </row>
    <row r="60" spans="1:11" ht="12" thickBot="1">
      <c r="A60" s="80"/>
      <c r="B60" s="54">
        <v>117.59650000000001</v>
      </c>
      <c r="C60" s="55">
        <v>120098</v>
      </c>
      <c r="D60" s="1">
        <v>117.60680000000001</v>
      </c>
      <c r="E60" s="56">
        <v>-1.0300000000000864E-2</v>
      </c>
      <c r="G60" s="1">
        <v>117.60680000000001</v>
      </c>
      <c r="H60" s="1">
        <v>117.60680000000001</v>
      </c>
      <c r="I60" s="1">
        <v>117.60680000000001</v>
      </c>
      <c r="J60" s="1">
        <f t="shared" si="0"/>
        <v>0</v>
      </c>
      <c r="K60" s="1">
        <f t="shared" si="1"/>
        <v>0</v>
      </c>
    </row>
    <row r="61" spans="1:11" ht="12" thickBot="1">
      <c r="A61" s="80"/>
      <c r="B61" s="54">
        <v>659.63800000000003</v>
      </c>
      <c r="C61" s="55">
        <v>120100</v>
      </c>
      <c r="D61" s="1">
        <v>659.65790000000004</v>
      </c>
      <c r="E61" s="56">
        <v>-1.9900000000006912E-2</v>
      </c>
      <c r="G61" s="1">
        <v>659.65790000000004</v>
      </c>
      <c r="H61" s="1">
        <v>659.65790000000004</v>
      </c>
      <c r="I61" s="1">
        <v>659.65790000000004</v>
      </c>
      <c r="J61" s="1">
        <f t="shared" si="0"/>
        <v>0</v>
      </c>
      <c r="K61" s="1">
        <f t="shared" si="1"/>
        <v>0</v>
      </c>
    </row>
    <row r="62" spans="1:11" ht="12" thickBot="1">
      <c r="A62" s="80"/>
      <c r="B62" s="54">
        <v>2.3075999999999999</v>
      </c>
      <c r="C62" s="55">
        <v>120101</v>
      </c>
      <c r="D62" s="1">
        <v>2.3077000000000001</v>
      </c>
      <c r="E62" s="56">
        <v>-1.0000000000021103E-4</v>
      </c>
      <c r="G62" s="1">
        <v>2.3077000000000001</v>
      </c>
      <c r="H62" s="1">
        <v>2.3077000000000001</v>
      </c>
      <c r="I62" s="1">
        <v>2.3077000000000001</v>
      </c>
      <c r="J62" s="1">
        <f t="shared" si="0"/>
        <v>0</v>
      </c>
      <c r="K62" s="1">
        <f t="shared" si="1"/>
        <v>0</v>
      </c>
    </row>
    <row r="63" spans="1:11" ht="12" thickBot="1">
      <c r="A63" s="80"/>
      <c r="B63" s="54">
        <v>17.093800000000002</v>
      </c>
      <c r="C63" s="55">
        <v>120102</v>
      </c>
      <c r="D63" s="1">
        <v>17.094100000000001</v>
      </c>
      <c r="E63" s="56">
        <v>-2.9999999999930083E-4</v>
      </c>
      <c r="G63" s="1">
        <v>17.094100000000001</v>
      </c>
      <c r="H63" s="1">
        <v>17.094100000000001</v>
      </c>
      <c r="I63" s="1">
        <v>17.094100000000001</v>
      </c>
      <c r="J63" s="1">
        <f t="shared" si="0"/>
        <v>0</v>
      </c>
      <c r="K63" s="1">
        <f t="shared" si="1"/>
        <v>0</v>
      </c>
    </row>
    <row r="64" spans="1:11" ht="12" thickBot="1">
      <c r="A64" s="80"/>
      <c r="B64" s="54">
        <v>51.623899999999999</v>
      </c>
      <c r="C64" s="55">
        <v>120103</v>
      </c>
      <c r="D64" s="1">
        <v>51.623899999999999</v>
      </c>
      <c r="E64" s="56">
        <v>0</v>
      </c>
      <c r="G64" s="1">
        <v>51.623899999999999</v>
      </c>
      <c r="H64" s="1">
        <v>51.623899999999999</v>
      </c>
      <c r="I64" s="1">
        <v>51.623899999999999</v>
      </c>
      <c r="J64" s="1">
        <f t="shared" si="0"/>
        <v>0</v>
      </c>
      <c r="K64" s="1">
        <f t="shared" si="1"/>
        <v>0</v>
      </c>
    </row>
    <row r="65" spans="1:11" ht="12" thickBot="1">
      <c r="A65" s="80"/>
      <c r="B65" s="54">
        <v>96.654600000000002</v>
      </c>
      <c r="C65" s="55">
        <v>120105</v>
      </c>
      <c r="D65" s="1">
        <v>96.666600000000003</v>
      </c>
      <c r="E65" s="56">
        <v>-1.2000000000000455E-2</v>
      </c>
      <c r="G65" s="1">
        <v>96.666600000000003</v>
      </c>
      <c r="H65" s="1">
        <v>96.666600000000003</v>
      </c>
      <c r="I65" s="1">
        <v>96.666600000000003</v>
      </c>
      <c r="J65" s="1">
        <f t="shared" si="0"/>
        <v>0</v>
      </c>
      <c r="K65" s="1">
        <f t="shared" si="1"/>
        <v>0</v>
      </c>
    </row>
    <row r="66" spans="1:11" ht="12" thickBot="1">
      <c r="A66" s="80"/>
      <c r="B66" s="54">
        <v>638.03440000000001</v>
      </c>
      <c r="C66" s="55">
        <v>120106</v>
      </c>
      <c r="D66" s="1">
        <v>638.05110000000002</v>
      </c>
      <c r="E66" s="56">
        <v>-1.670000000001437E-2</v>
      </c>
      <c r="G66" s="1">
        <v>638.05110000000002</v>
      </c>
      <c r="H66" s="1">
        <v>638.05110000000002</v>
      </c>
      <c r="I66" s="1">
        <v>638.05110000000002</v>
      </c>
      <c r="J66" s="1">
        <f t="shared" si="0"/>
        <v>0</v>
      </c>
      <c r="K66" s="1">
        <f t="shared" si="1"/>
        <v>0</v>
      </c>
    </row>
    <row r="67" spans="1:11" ht="12" thickBot="1">
      <c r="A67" s="80"/>
      <c r="B67" s="54">
        <v>138.27940000000001</v>
      </c>
      <c r="C67" s="55">
        <v>120109</v>
      </c>
      <c r="D67" s="1">
        <v>138.29050000000001</v>
      </c>
      <c r="E67" s="56">
        <v>-1.1099999999999E-2</v>
      </c>
      <c r="G67" s="1">
        <v>138.29050000000001</v>
      </c>
      <c r="H67" s="1">
        <v>138.29050000000001</v>
      </c>
      <c r="I67" s="1">
        <v>138.29050000000001</v>
      </c>
      <c r="J67" s="1">
        <f t="shared" si="0"/>
        <v>0</v>
      </c>
      <c r="K67" s="1">
        <f t="shared" si="1"/>
        <v>0</v>
      </c>
    </row>
    <row r="68" spans="1:11" ht="12" thickBot="1">
      <c r="A68" s="80"/>
      <c r="B68" s="54">
        <v>1544.3498</v>
      </c>
      <c r="C68" s="55">
        <v>120110</v>
      </c>
      <c r="D68" s="1">
        <v>1544.376</v>
      </c>
      <c r="E68" s="56">
        <v>-2.6200000000017099E-2</v>
      </c>
      <c r="G68" s="1">
        <v>1544.376</v>
      </c>
      <c r="H68" s="1">
        <v>1544.376</v>
      </c>
      <c r="I68" s="1">
        <v>1544.376</v>
      </c>
      <c r="J68" s="1">
        <f t="shared" ref="J68:J131" si="2">G68-H68</f>
        <v>0</v>
      </c>
      <c r="K68" s="1">
        <f t="shared" ref="K68:K131" si="3">G68-I68</f>
        <v>0</v>
      </c>
    </row>
    <row r="69" spans="1:11" ht="12" thickBot="1">
      <c r="A69" s="80"/>
      <c r="B69" s="54">
        <v>122.3789</v>
      </c>
      <c r="C69" s="55">
        <v>120111</v>
      </c>
      <c r="D69" s="1">
        <v>122.3931</v>
      </c>
      <c r="E69" s="56">
        <v>-1.4200000000002433E-2</v>
      </c>
      <c r="G69" s="1">
        <v>122.3931</v>
      </c>
      <c r="H69" s="1">
        <v>122.3931</v>
      </c>
      <c r="I69" s="1">
        <v>122.3931</v>
      </c>
      <c r="J69" s="1">
        <f t="shared" si="2"/>
        <v>0</v>
      </c>
      <c r="K69" s="1">
        <f t="shared" si="3"/>
        <v>0</v>
      </c>
    </row>
    <row r="70" spans="1:11" ht="12" thickBot="1">
      <c r="A70" s="80"/>
      <c r="B70" s="54">
        <v>154.0171</v>
      </c>
      <c r="C70" s="55">
        <v>120113</v>
      </c>
      <c r="D70" s="1">
        <v>154.0171</v>
      </c>
      <c r="E70" s="56">
        <v>0</v>
      </c>
      <c r="G70" s="1">
        <v>154.0171</v>
      </c>
      <c r="H70" s="1">
        <v>154.0171</v>
      </c>
      <c r="I70" s="1">
        <v>154.0171</v>
      </c>
      <c r="J70" s="1">
        <f t="shared" si="2"/>
        <v>0</v>
      </c>
      <c r="K70" s="1">
        <f t="shared" si="3"/>
        <v>0</v>
      </c>
    </row>
    <row r="71" spans="1:11" ht="12" thickBot="1">
      <c r="A71" s="80"/>
      <c r="B71" s="54">
        <v>99.305800000000005</v>
      </c>
      <c r="C71" s="55">
        <v>120115</v>
      </c>
      <c r="D71" s="1">
        <v>99.316299999999998</v>
      </c>
      <c r="E71" s="56">
        <v>-1.0499999999993292E-2</v>
      </c>
      <c r="G71" s="1">
        <v>99.316299999999998</v>
      </c>
      <c r="H71" s="1">
        <v>99.316299999999998</v>
      </c>
      <c r="I71" s="1">
        <v>99.316299999999998</v>
      </c>
      <c r="J71" s="1">
        <f t="shared" si="2"/>
        <v>0</v>
      </c>
      <c r="K71" s="1">
        <f t="shared" si="3"/>
        <v>0</v>
      </c>
    </row>
    <row r="72" spans="1:11" ht="12" thickBot="1">
      <c r="A72" s="80"/>
      <c r="B72" s="54">
        <v>1111.6908000000001</v>
      </c>
      <c r="C72" s="55">
        <v>120116</v>
      </c>
      <c r="D72" s="1">
        <v>1111.7094</v>
      </c>
      <c r="E72" s="56">
        <v>-1.8599999999878492E-2</v>
      </c>
      <c r="G72" s="1">
        <v>1111.7094</v>
      </c>
      <c r="H72" s="1">
        <v>1111.7094</v>
      </c>
      <c r="I72" s="1">
        <v>1111.7094</v>
      </c>
      <c r="J72" s="1">
        <f t="shared" si="2"/>
        <v>0</v>
      </c>
      <c r="K72" s="1">
        <f t="shared" si="3"/>
        <v>0</v>
      </c>
    </row>
    <row r="73" spans="1:11" ht="12" thickBot="1">
      <c r="A73" s="80"/>
      <c r="B73" s="54">
        <v>431.35500000000002</v>
      </c>
      <c r="C73" s="55">
        <v>120119</v>
      </c>
      <c r="D73" s="1">
        <v>431.36739999999998</v>
      </c>
      <c r="E73" s="56">
        <v>-1.239999999995689E-2</v>
      </c>
      <c r="G73" s="1">
        <v>431.36739999999998</v>
      </c>
      <c r="H73" s="1">
        <v>431.36739999999998</v>
      </c>
      <c r="I73" s="1">
        <v>431.36739999999998</v>
      </c>
      <c r="J73" s="1">
        <f t="shared" si="2"/>
        <v>0</v>
      </c>
      <c r="K73" s="1">
        <f t="shared" si="3"/>
        <v>0</v>
      </c>
    </row>
    <row r="74" spans="1:11" ht="12" thickBot="1">
      <c r="A74" s="80"/>
      <c r="B74" s="54">
        <v>39.397799999999997</v>
      </c>
      <c r="C74" s="55">
        <v>120120</v>
      </c>
      <c r="D74" s="1">
        <v>39.401699999999998</v>
      </c>
      <c r="E74" s="56">
        <v>-3.9000000000015689E-3</v>
      </c>
      <c r="G74" s="1">
        <v>39.401699999999998</v>
      </c>
      <c r="H74" s="1">
        <v>39.401699999999998</v>
      </c>
      <c r="I74" s="1">
        <v>39.401699999999998</v>
      </c>
      <c r="J74" s="1">
        <f t="shared" si="2"/>
        <v>0</v>
      </c>
      <c r="K74" s="1">
        <f t="shared" si="3"/>
        <v>0</v>
      </c>
    </row>
    <row r="75" spans="1:11" ht="12" thickBot="1">
      <c r="A75" s="80"/>
      <c r="B75" s="54">
        <v>32.559699999999999</v>
      </c>
      <c r="C75" s="55">
        <v>120121</v>
      </c>
      <c r="D75" s="1">
        <v>32.564100000000003</v>
      </c>
      <c r="E75" s="56">
        <v>-4.4000000000039563E-3</v>
      </c>
      <c r="G75" s="1">
        <v>32.564100000000003</v>
      </c>
      <c r="H75" s="1">
        <v>32.564100000000003</v>
      </c>
      <c r="I75" s="1">
        <v>32.564100000000003</v>
      </c>
      <c r="J75" s="1">
        <f t="shared" si="2"/>
        <v>0</v>
      </c>
      <c r="K75" s="1">
        <f t="shared" si="3"/>
        <v>0</v>
      </c>
    </row>
    <row r="76" spans="1:11" ht="12" thickBot="1">
      <c r="A76" s="80"/>
      <c r="B76" s="54">
        <v>12050.637699999999</v>
      </c>
      <c r="C76" s="55">
        <v>120122</v>
      </c>
      <c r="D76" s="1">
        <v>12050.666725641</v>
      </c>
      <c r="E76" s="56">
        <v>-2.9025641000771429E-2</v>
      </c>
      <c r="G76" s="1">
        <v>12050.666725641</v>
      </c>
      <c r="H76" s="1">
        <v>12055.0257</v>
      </c>
      <c r="I76" s="1">
        <v>12055.0257</v>
      </c>
      <c r="J76" s="1">
        <f t="shared" si="2"/>
        <v>-4.358974359000058</v>
      </c>
      <c r="K76" s="1">
        <f t="shared" si="3"/>
        <v>-4.358974359000058</v>
      </c>
    </row>
    <row r="77" spans="1:11" ht="12" thickBot="1">
      <c r="A77" s="80"/>
      <c r="B77" s="54">
        <v>2044.9365</v>
      </c>
      <c r="C77" s="55">
        <v>120123</v>
      </c>
      <c r="D77" s="1">
        <v>2044.9744000000001</v>
      </c>
      <c r="E77" s="56">
        <v>-3.7900000000036016E-2</v>
      </c>
      <c r="G77" s="1">
        <v>2044.9744000000001</v>
      </c>
      <c r="H77" s="1">
        <v>2044.9744000000001</v>
      </c>
      <c r="I77" s="1">
        <v>2044.9744000000001</v>
      </c>
      <c r="J77" s="1">
        <f t="shared" si="2"/>
        <v>0</v>
      </c>
      <c r="K77" s="1">
        <f t="shared" si="3"/>
        <v>0</v>
      </c>
    </row>
    <row r="78" spans="1:11" ht="12" thickBot="1">
      <c r="A78" s="80"/>
      <c r="B78" s="54">
        <v>1977.9033999999999</v>
      </c>
      <c r="C78" s="55">
        <v>120124</v>
      </c>
      <c r="D78" s="1">
        <v>1977.9315999999999</v>
      </c>
      <c r="E78" s="56">
        <v>-2.8199999999969805E-2</v>
      </c>
      <c r="G78" s="1">
        <v>1977.9315999999999</v>
      </c>
      <c r="H78" s="1">
        <v>1977.9315999999999</v>
      </c>
      <c r="I78" s="1">
        <v>1977.9315999999999</v>
      </c>
      <c r="J78" s="1">
        <f t="shared" si="2"/>
        <v>0</v>
      </c>
      <c r="K78" s="1">
        <f t="shared" si="3"/>
        <v>0</v>
      </c>
    </row>
    <row r="79" spans="1:11" ht="12" thickBot="1">
      <c r="A79" s="80"/>
      <c r="B79" s="54">
        <v>98.450699999999998</v>
      </c>
      <c r="C79" s="55">
        <v>120125</v>
      </c>
      <c r="D79" s="1">
        <v>98.461500000000001</v>
      </c>
      <c r="E79" s="56">
        <v>-1.0800000000003251E-2</v>
      </c>
      <c r="G79" s="1">
        <v>98.461500000000001</v>
      </c>
      <c r="H79" s="1">
        <v>98.461500000000001</v>
      </c>
      <c r="I79" s="1">
        <v>98.461500000000001</v>
      </c>
      <c r="J79" s="1">
        <f t="shared" si="2"/>
        <v>0</v>
      </c>
      <c r="K79" s="1">
        <f t="shared" si="3"/>
        <v>0</v>
      </c>
    </row>
    <row r="80" spans="1:11" ht="12" thickBot="1">
      <c r="A80" s="80"/>
      <c r="B80" s="54">
        <v>588.63350000000003</v>
      </c>
      <c r="C80" s="55">
        <v>120127</v>
      </c>
      <c r="D80" s="1">
        <v>588.66669999999999</v>
      </c>
      <c r="E80" s="56">
        <v>-3.3199999999965257E-2</v>
      </c>
      <c r="G80" s="1">
        <v>588.66669999999999</v>
      </c>
      <c r="H80" s="1">
        <v>588.66669999999999</v>
      </c>
      <c r="I80" s="1">
        <v>588.66669999999999</v>
      </c>
      <c r="J80" s="1">
        <f t="shared" si="2"/>
        <v>0</v>
      </c>
      <c r="K80" s="1">
        <f t="shared" si="3"/>
        <v>0</v>
      </c>
    </row>
    <row r="81" spans="1:11" ht="12" thickBot="1">
      <c r="A81" s="80"/>
      <c r="B81" s="54">
        <v>1285.4621999999999</v>
      </c>
      <c r="C81" s="55">
        <v>120129</v>
      </c>
      <c r="D81" s="1">
        <v>1285.5041000000001</v>
      </c>
      <c r="E81" s="56">
        <v>-4.1900000000168802E-2</v>
      </c>
      <c r="G81" s="1">
        <v>1285.5041000000001</v>
      </c>
      <c r="H81" s="1">
        <v>1285.5041000000001</v>
      </c>
      <c r="I81" s="1">
        <v>1285.5041000000001</v>
      </c>
      <c r="J81" s="1">
        <f t="shared" si="2"/>
        <v>0</v>
      </c>
      <c r="K81" s="1">
        <f t="shared" si="3"/>
        <v>0</v>
      </c>
    </row>
    <row r="82" spans="1:11" ht="12" thickBot="1">
      <c r="A82" s="80"/>
      <c r="B82" s="54">
        <v>422.46429999999998</v>
      </c>
      <c r="C82" s="55">
        <v>120131</v>
      </c>
      <c r="D82" s="1">
        <v>422.4785</v>
      </c>
      <c r="E82" s="56">
        <v>-1.4200000000016644E-2</v>
      </c>
      <c r="G82" s="1">
        <v>422.4785</v>
      </c>
      <c r="H82" s="1">
        <v>422.4785</v>
      </c>
      <c r="I82" s="1">
        <v>422.4785</v>
      </c>
      <c r="J82" s="1">
        <f t="shared" si="2"/>
        <v>0</v>
      </c>
      <c r="K82" s="1">
        <f t="shared" si="3"/>
        <v>0</v>
      </c>
    </row>
    <row r="83" spans="1:11" ht="12" thickBot="1">
      <c r="A83" s="80"/>
      <c r="B83" s="54">
        <v>531.27829999999994</v>
      </c>
      <c r="C83" s="55">
        <v>120134</v>
      </c>
      <c r="D83" s="1">
        <v>531.28189999999995</v>
      </c>
      <c r="E83" s="56">
        <v>-3.6000000000058208E-3</v>
      </c>
      <c r="G83" s="1">
        <v>531.28189999999995</v>
      </c>
      <c r="H83" s="1">
        <v>531.28189999999995</v>
      </c>
      <c r="I83" s="1">
        <v>531.28189999999995</v>
      </c>
      <c r="J83" s="1">
        <f t="shared" si="2"/>
        <v>0</v>
      </c>
      <c r="K83" s="1">
        <f t="shared" si="3"/>
        <v>0</v>
      </c>
    </row>
    <row r="84" spans="1:11" ht="12" thickBot="1">
      <c r="A84" s="80"/>
      <c r="B84" s="54">
        <v>1231.7503999999999</v>
      </c>
      <c r="C84" s="55">
        <v>120135</v>
      </c>
      <c r="D84" s="1">
        <v>1231.7603999999999</v>
      </c>
      <c r="E84" s="56">
        <v>-9.9999999999909051E-3</v>
      </c>
      <c r="G84" s="1">
        <v>1231.7603999999999</v>
      </c>
      <c r="H84" s="1">
        <v>1231.7603999999999</v>
      </c>
      <c r="I84" s="1">
        <v>1231.7603999999999</v>
      </c>
      <c r="J84" s="1">
        <f t="shared" si="2"/>
        <v>0</v>
      </c>
      <c r="K84" s="1">
        <f t="shared" si="3"/>
        <v>0</v>
      </c>
    </row>
    <row r="85" spans="1:11" ht="12" thickBot="1">
      <c r="A85" s="80"/>
      <c r="B85" s="54">
        <v>38.200200000000002</v>
      </c>
      <c r="C85" s="55">
        <v>120137</v>
      </c>
      <c r="D85" s="1">
        <v>38.205199999999998</v>
      </c>
      <c r="E85" s="56">
        <v>-4.9999999999954525E-3</v>
      </c>
      <c r="G85" s="1">
        <v>38.205199999999998</v>
      </c>
      <c r="H85" s="1">
        <v>38.205199999999998</v>
      </c>
      <c r="I85" s="1">
        <v>38.205199999999998</v>
      </c>
      <c r="J85" s="1">
        <f t="shared" si="2"/>
        <v>0</v>
      </c>
      <c r="K85" s="1">
        <f t="shared" si="3"/>
        <v>0</v>
      </c>
    </row>
    <row r="86" spans="1:11" ht="12" thickBot="1">
      <c r="A86" s="80"/>
      <c r="B86" s="54">
        <v>1074.5206000000001</v>
      </c>
      <c r="C86" s="55">
        <v>120138</v>
      </c>
      <c r="D86" s="1">
        <v>1074.54699316239</v>
      </c>
      <c r="E86" s="56">
        <v>-2.6393162389922509E-2</v>
      </c>
      <c r="G86" s="1">
        <v>1074.54699316239</v>
      </c>
      <c r="H86" s="1">
        <v>1098.8846000000001</v>
      </c>
      <c r="I86" s="1">
        <v>1098.8846000000001</v>
      </c>
      <c r="J86" s="1">
        <f t="shared" si="2"/>
        <v>-24.33760683761011</v>
      </c>
      <c r="K86" s="1">
        <f t="shared" si="3"/>
        <v>-24.33760683761011</v>
      </c>
    </row>
    <row r="87" spans="1:11" ht="12" thickBot="1">
      <c r="A87" s="80"/>
      <c r="B87" s="54">
        <v>79.905000000000001</v>
      </c>
      <c r="C87" s="55">
        <v>120140</v>
      </c>
      <c r="D87" s="1">
        <v>79.914400000000001</v>
      </c>
      <c r="E87" s="56">
        <v>-9.3999999999994088E-3</v>
      </c>
      <c r="G87" s="1">
        <v>79.914400000000001</v>
      </c>
      <c r="H87" s="1">
        <v>79.914400000000001</v>
      </c>
      <c r="I87" s="1">
        <v>79.914400000000001</v>
      </c>
      <c r="J87" s="1">
        <f t="shared" si="2"/>
        <v>0</v>
      </c>
      <c r="K87" s="1">
        <f t="shared" si="3"/>
        <v>0</v>
      </c>
    </row>
    <row r="88" spans="1:11" ht="12" thickBot="1">
      <c r="A88" s="80"/>
      <c r="B88" s="54">
        <v>1170.7659000000001</v>
      </c>
      <c r="C88" s="55">
        <v>120141</v>
      </c>
      <c r="D88" s="1">
        <v>1170.7861</v>
      </c>
      <c r="E88" s="56">
        <v>-2.0199999999931606E-2</v>
      </c>
      <c r="G88" s="1">
        <v>1170.7861</v>
      </c>
      <c r="H88" s="1">
        <v>1170.7861</v>
      </c>
      <c r="I88" s="1">
        <v>1170.7861</v>
      </c>
      <c r="J88" s="1">
        <f t="shared" si="2"/>
        <v>0</v>
      </c>
      <c r="K88" s="1">
        <f t="shared" si="3"/>
        <v>0</v>
      </c>
    </row>
    <row r="89" spans="1:11" ht="12" thickBot="1">
      <c r="A89" s="80"/>
      <c r="B89" s="54">
        <v>899.4076</v>
      </c>
      <c r="C89" s="55">
        <v>120144</v>
      </c>
      <c r="D89" s="1">
        <v>899.41869999999994</v>
      </c>
      <c r="E89" s="56">
        <v>-1.1099999999942156E-2</v>
      </c>
      <c r="G89" s="1">
        <v>899.41869999999994</v>
      </c>
      <c r="H89" s="1">
        <v>899.41869999999994</v>
      </c>
      <c r="I89" s="1">
        <v>899.41869999999994</v>
      </c>
      <c r="J89" s="1">
        <f t="shared" si="2"/>
        <v>0</v>
      </c>
      <c r="K89" s="1">
        <f t="shared" si="3"/>
        <v>0</v>
      </c>
    </row>
    <row r="90" spans="1:11" ht="12" thickBot="1">
      <c r="A90" s="80"/>
      <c r="B90" s="54">
        <v>414.58620000000002</v>
      </c>
      <c r="C90" s="55">
        <v>120145</v>
      </c>
      <c r="D90" s="1">
        <v>414.61535213675199</v>
      </c>
      <c r="E90" s="56">
        <v>-2.9152136751974922E-2</v>
      </c>
      <c r="G90" s="1">
        <v>414.61535213675199</v>
      </c>
      <c r="H90" s="1">
        <v>423.47859999999997</v>
      </c>
      <c r="I90" s="1">
        <v>423.47859999999997</v>
      </c>
      <c r="J90" s="1">
        <f t="shared" si="2"/>
        <v>-8.8632478632479774</v>
      </c>
      <c r="K90" s="1">
        <f t="shared" si="3"/>
        <v>-8.8632478632479774</v>
      </c>
    </row>
    <row r="91" spans="1:11" ht="12" thickBot="1">
      <c r="A91" s="80"/>
      <c r="B91" s="54">
        <v>511.1626</v>
      </c>
      <c r="C91" s="55">
        <v>120146</v>
      </c>
      <c r="D91" s="1">
        <v>511.19630000000001</v>
      </c>
      <c r="E91" s="56">
        <v>-3.3700000000010277E-2</v>
      </c>
      <c r="G91" s="1">
        <v>511.19630000000001</v>
      </c>
      <c r="H91" s="1">
        <v>511.19630000000001</v>
      </c>
      <c r="I91" s="1">
        <v>511.19630000000001</v>
      </c>
      <c r="J91" s="1">
        <f t="shared" si="2"/>
        <v>0</v>
      </c>
      <c r="K91" s="1">
        <f t="shared" si="3"/>
        <v>0</v>
      </c>
    </row>
    <row r="92" spans="1:11" ht="12" thickBot="1">
      <c r="A92" s="80"/>
      <c r="B92" s="54">
        <v>195.20429999999999</v>
      </c>
      <c r="C92" s="55">
        <v>120148</v>
      </c>
      <c r="D92" s="1">
        <v>195.21350000000001</v>
      </c>
      <c r="E92" s="56">
        <v>-9.2000000000211912E-3</v>
      </c>
      <c r="G92" s="1">
        <v>195.21350000000001</v>
      </c>
      <c r="H92" s="1">
        <v>195.21350000000001</v>
      </c>
      <c r="I92" s="1">
        <v>195.21350000000001</v>
      </c>
      <c r="J92" s="1">
        <f t="shared" si="2"/>
        <v>0</v>
      </c>
      <c r="K92" s="1">
        <f t="shared" si="3"/>
        <v>0</v>
      </c>
    </row>
    <row r="93" spans="1:11" ht="12" thickBot="1">
      <c r="A93" s="80"/>
      <c r="B93" s="54">
        <v>976.35260000000005</v>
      </c>
      <c r="C93" s="55">
        <v>120149</v>
      </c>
      <c r="D93" s="1">
        <v>976.37559999999996</v>
      </c>
      <c r="E93" s="56">
        <v>-2.299999999991087E-2</v>
      </c>
      <c r="G93" s="1">
        <v>976.37559999999996</v>
      </c>
      <c r="H93" s="1">
        <v>976.37559999999996</v>
      </c>
      <c r="I93" s="1">
        <v>976.37559999999996</v>
      </c>
      <c r="J93" s="1">
        <f t="shared" si="2"/>
        <v>0</v>
      </c>
      <c r="K93" s="1">
        <f t="shared" si="3"/>
        <v>0</v>
      </c>
    </row>
    <row r="94" spans="1:11" ht="12" thickBot="1">
      <c r="A94" s="80"/>
      <c r="B94" s="54">
        <v>1369.2920999999999</v>
      </c>
      <c r="C94" s="55">
        <v>120151</v>
      </c>
      <c r="D94" s="1">
        <v>1369.3331000000001</v>
      </c>
      <c r="E94" s="56">
        <v>-4.1000000000167347E-2</v>
      </c>
      <c r="G94" s="1">
        <v>1369.3331000000001</v>
      </c>
      <c r="H94" s="1">
        <v>1369.3331000000001</v>
      </c>
      <c r="I94" s="1">
        <v>1369.3331000000001</v>
      </c>
      <c r="J94" s="1">
        <f t="shared" si="2"/>
        <v>0</v>
      </c>
      <c r="K94" s="1">
        <f t="shared" si="3"/>
        <v>0</v>
      </c>
    </row>
    <row r="95" spans="1:11" ht="12" thickBot="1">
      <c r="A95" s="80"/>
      <c r="B95" s="54">
        <v>875.54380000000003</v>
      </c>
      <c r="C95" s="55">
        <v>120152</v>
      </c>
      <c r="D95" s="1">
        <v>875.55550000000005</v>
      </c>
      <c r="E95" s="56">
        <v>-1.1700000000018917E-2</v>
      </c>
      <c r="G95" s="1">
        <v>875.55550000000005</v>
      </c>
      <c r="H95" s="1">
        <v>875.55550000000005</v>
      </c>
      <c r="I95" s="1">
        <v>875.55550000000005</v>
      </c>
      <c r="J95" s="1">
        <f t="shared" si="2"/>
        <v>0</v>
      </c>
      <c r="K95" s="1">
        <f t="shared" si="3"/>
        <v>0</v>
      </c>
    </row>
    <row r="96" spans="1:11" ht="12" thickBot="1">
      <c r="A96" s="80"/>
      <c r="B96" s="54">
        <v>1116.2175</v>
      </c>
      <c r="C96" s="55">
        <v>120153</v>
      </c>
      <c r="D96" s="1">
        <v>1116.2393999999999</v>
      </c>
      <c r="E96" s="56">
        <v>-2.1899999999959618E-2</v>
      </c>
      <c r="G96" s="1">
        <v>1116.2393999999999</v>
      </c>
      <c r="H96" s="1">
        <v>1116.2393999999999</v>
      </c>
      <c r="I96" s="1">
        <v>1116.2393999999999</v>
      </c>
      <c r="J96" s="1">
        <f t="shared" si="2"/>
        <v>0</v>
      </c>
      <c r="K96" s="1">
        <f t="shared" si="3"/>
        <v>0</v>
      </c>
    </row>
    <row r="97" spans="1:11" ht="12" thickBot="1">
      <c r="A97" s="80"/>
      <c r="B97" s="54">
        <v>870.67759999999998</v>
      </c>
      <c r="C97" s="55">
        <v>120154</v>
      </c>
      <c r="D97" s="1">
        <v>870.70069999999998</v>
      </c>
      <c r="E97" s="56">
        <v>-2.3099999999999454E-2</v>
      </c>
      <c r="G97" s="1">
        <v>870.70069999999998</v>
      </c>
      <c r="H97" s="1">
        <v>870.70069999999998</v>
      </c>
      <c r="I97" s="1">
        <v>870.70069999999998</v>
      </c>
      <c r="J97" s="1">
        <f t="shared" si="2"/>
        <v>0</v>
      </c>
      <c r="K97" s="1">
        <f t="shared" si="3"/>
        <v>0</v>
      </c>
    </row>
    <row r="98" spans="1:11" ht="12" thickBot="1">
      <c r="A98" s="80"/>
      <c r="B98" s="54">
        <v>998.75289999999995</v>
      </c>
      <c r="C98" s="55">
        <v>120155</v>
      </c>
      <c r="D98" s="1">
        <v>998.76940000000002</v>
      </c>
      <c r="E98" s="56">
        <v>-1.6500000000064574E-2</v>
      </c>
      <c r="G98" s="1">
        <v>998.76940000000002</v>
      </c>
      <c r="H98" s="1">
        <v>998.76940000000002</v>
      </c>
      <c r="I98" s="1">
        <v>998.76940000000002</v>
      </c>
      <c r="J98" s="1">
        <f t="shared" si="2"/>
        <v>0</v>
      </c>
      <c r="K98" s="1">
        <f t="shared" si="3"/>
        <v>0</v>
      </c>
    </row>
    <row r="99" spans="1:11" ht="12" thickBot="1">
      <c r="A99" s="80"/>
      <c r="B99" s="54">
        <v>493.23919999999998</v>
      </c>
      <c r="C99" s="55">
        <v>120156</v>
      </c>
      <c r="D99" s="1">
        <v>493.24770000000001</v>
      </c>
      <c r="E99" s="56">
        <v>-8.5000000000263753E-3</v>
      </c>
      <c r="G99" s="1">
        <v>493.24770000000001</v>
      </c>
      <c r="H99" s="1">
        <v>493.24770000000001</v>
      </c>
      <c r="I99" s="1">
        <v>493.24770000000001</v>
      </c>
      <c r="J99" s="1">
        <f t="shared" si="2"/>
        <v>0</v>
      </c>
      <c r="K99" s="1">
        <f t="shared" si="3"/>
        <v>0</v>
      </c>
    </row>
    <row r="100" spans="1:11" ht="12" thickBot="1">
      <c r="A100" s="80"/>
      <c r="B100" s="54">
        <v>326.14269999999999</v>
      </c>
      <c r="C100" s="55">
        <v>120157</v>
      </c>
      <c r="D100" s="1">
        <v>326.15379999999999</v>
      </c>
      <c r="E100" s="56">
        <v>-1.1099999999999E-2</v>
      </c>
      <c r="G100" s="1">
        <v>326.15379999999999</v>
      </c>
      <c r="H100" s="1">
        <v>326.15379999999999</v>
      </c>
      <c r="I100" s="1">
        <v>326.15379999999999</v>
      </c>
      <c r="J100" s="1">
        <f t="shared" si="2"/>
        <v>0</v>
      </c>
      <c r="K100" s="1">
        <f t="shared" si="3"/>
        <v>0</v>
      </c>
    </row>
    <row r="101" spans="1:11" ht="12" thickBot="1">
      <c r="A101" s="80"/>
      <c r="B101" s="54">
        <v>113.4055</v>
      </c>
      <c r="C101" s="55">
        <v>120158</v>
      </c>
      <c r="D101" s="1">
        <v>113.4188</v>
      </c>
      <c r="E101" s="56">
        <v>-1.3300000000000978E-2</v>
      </c>
      <c r="G101" s="1">
        <v>113.4188</v>
      </c>
      <c r="H101" s="1">
        <v>113.4188</v>
      </c>
      <c r="I101" s="1">
        <v>113.4188</v>
      </c>
      <c r="J101" s="1">
        <f t="shared" si="2"/>
        <v>0</v>
      </c>
      <c r="K101" s="1">
        <f t="shared" si="3"/>
        <v>0</v>
      </c>
    </row>
    <row r="102" spans="1:11" ht="12" thickBot="1">
      <c r="A102" s="80"/>
      <c r="B102" s="54">
        <v>2096.3072999999999</v>
      </c>
      <c r="C102" s="55">
        <v>120159</v>
      </c>
      <c r="D102" s="1">
        <v>2096.3249000000001</v>
      </c>
      <c r="E102" s="56">
        <v>-1.7600000000129512E-2</v>
      </c>
      <c r="G102" s="1">
        <v>2096.3249000000001</v>
      </c>
      <c r="H102" s="1">
        <v>2096.3249000000001</v>
      </c>
      <c r="I102" s="1">
        <v>2096.3249000000001</v>
      </c>
      <c r="J102" s="1">
        <f t="shared" si="2"/>
        <v>0</v>
      </c>
      <c r="K102" s="1">
        <f t="shared" si="3"/>
        <v>0</v>
      </c>
    </row>
    <row r="103" spans="1:11" ht="12" thickBot="1">
      <c r="A103" s="80"/>
      <c r="B103" s="54">
        <v>1125.5066999999999</v>
      </c>
      <c r="C103" s="55">
        <v>120160</v>
      </c>
      <c r="D103" s="1">
        <v>1125.5214000000001</v>
      </c>
      <c r="E103" s="56">
        <v>-1.4700000000175351E-2</v>
      </c>
      <c r="G103" s="1">
        <v>1125.5214000000001</v>
      </c>
      <c r="H103" s="1">
        <v>1125.5214000000001</v>
      </c>
      <c r="I103" s="1">
        <v>1125.5214000000001</v>
      </c>
      <c r="J103" s="1">
        <f t="shared" si="2"/>
        <v>0</v>
      </c>
      <c r="K103" s="1">
        <f t="shared" si="3"/>
        <v>0</v>
      </c>
    </row>
    <row r="104" spans="1:11" ht="12" thickBot="1">
      <c r="A104" s="80"/>
      <c r="B104" s="54">
        <v>252.2106</v>
      </c>
      <c r="C104" s="55">
        <v>120161</v>
      </c>
      <c r="D104" s="1">
        <v>252.22210000000001</v>
      </c>
      <c r="E104" s="56">
        <v>-1.1500000000012278E-2</v>
      </c>
      <c r="G104" s="1">
        <v>252.22210000000001</v>
      </c>
      <c r="H104" s="1">
        <v>252.22210000000001</v>
      </c>
      <c r="I104" s="1">
        <v>252.22210000000001</v>
      </c>
      <c r="J104" s="1">
        <f t="shared" si="2"/>
        <v>0</v>
      </c>
      <c r="K104" s="1">
        <f t="shared" si="3"/>
        <v>0</v>
      </c>
    </row>
    <row r="105" spans="1:11" ht="12" thickBot="1">
      <c r="A105" s="80"/>
      <c r="B105" s="54">
        <v>601.01509999999996</v>
      </c>
      <c r="C105" s="55">
        <v>120162</v>
      </c>
      <c r="D105" s="1">
        <v>601.02539999999999</v>
      </c>
      <c r="E105" s="56">
        <v>-1.0300000000029286E-2</v>
      </c>
      <c r="G105" s="1">
        <v>601.02539999999999</v>
      </c>
      <c r="H105" s="1">
        <v>601.02539999999999</v>
      </c>
      <c r="I105" s="1">
        <v>601.02539999999999</v>
      </c>
      <c r="J105" s="1">
        <f t="shared" si="2"/>
        <v>0</v>
      </c>
      <c r="K105" s="1">
        <f t="shared" si="3"/>
        <v>0</v>
      </c>
    </row>
    <row r="106" spans="1:11" ht="12" thickBot="1">
      <c r="A106" s="80"/>
      <c r="B106" s="54">
        <v>689.47619999999995</v>
      </c>
      <c r="C106" s="55">
        <v>120163</v>
      </c>
      <c r="D106" s="1">
        <v>689.48720000000003</v>
      </c>
      <c r="E106" s="56">
        <v>-1.1000000000080945E-2</v>
      </c>
      <c r="G106" s="1">
        <v>689.48720000000003</v>
      </c>
      <c r="H106" s="1">
        <v>689.48720000000003</v>
      </c>
      <c r="I106" s="1">
        <v>689.48720000000003</v>
      </c>
      <c r="J106" s="1">
        <f t="shared" si="2"/>
        <v>0</v>
      </c>
      <c r="K106" s="1">
        <f t="shared" si="3"/>
        <v>0</v>
      </c>
    </row>
    <row r="107" spans="1:11" ht="12" thickBot="1">
      <c r="A107" s="80"/>
      <c r="B107" s="54">
        <v>4555.2447000000002</v>
      </c>
      <c r="C107" s="55">
        <v>120164</v>
      </c>
      <c r="D107" s="1">
        <v>4555.2819709401701</v>
      </c>
      <c r="E107" s="56">
        <v>-3.7270940169946698E-2</v>
      </c>
      <c r="G107" s="1">
        <v>4555.2819709401701</v>
      </c>
      <c r="H107" s="1">
        <v>4601.3418000000001</v>
      </c>
      <c r="I107" s="1">
        <v>4601.3418000000001</v>
      </c>
      <c r="J107" s="1">
        <f t="shared" si="2"/>
        <v>-46.059829059830008</v>
      </c>
      <c r="K107" s="1">
        <f t="shared" si="3"/>
        <v>-46.059829059830008</v>
      </c>
    </row>
    <row r="108" spans="1:11" ht="12" thickBot="1">
      <c r="A108" s="80"/>
      <c r="B108" s="54">
        <v>174.09540000000001</v>
      </c>
      <c r="C108" s="55">
        <v>120165</v>
      </c>
      <c r="D108" s="1">
        <v>174.10249999999999</v>
      </c>
      <c r="E108" s="56">
        <v>-7.0999999999799002E-3</v>
      </c>
      <c r="G108" s="1">
        <v>174.10249999999999</v>
      </c>
      <c r="H108" s="1">
        <v>174.10249999999999</v>
      </c>
      <c r="I108" s="1">
        <v>174.10249999999999</v>
      </c>
      <c r="J108" s="1">
        <f t="shared" si="2"/>
        <v>0</v>
      </c>
      <c r="K108" s="1">
        <f t="shared" si="3"/>
        <v>0</v>
      </c>
    </row>
    <row r="109" spans="1:11" ht="12" thickBot="1">
      <c r="A109" s="80"/>
      <c r="B109" s="54">
        <v>352.91410000000002</v>
      </c>
      <c r="C109" s="55">
        <v>120166</v>
      </c>
      <c r="D109" s="1">
        <v>352.9228</v>
      </c>
      <c r="E109" s="56">
        <v>-8.6999999999761712E-3</v>
      </c>
      <c r="G109" s="1">
        <v>352.9228</v>
      </c>
      <c r="H109" s="1">
        <v>352.9228</v>
      </c>
      <c r="I109" s="1">
        <v>352.9228</v>
      </c>
      <c r="J109" s="1">
        <f t="shared" si="2"/>
        <v>0</v>
      </c>
      <c r="K109" s="1">
        <f t="shared" si="3"/>
        <v>0</v>
      </c>
    </row>
    <row r="110" spans="1:11" ht="12" thickBot="1">
      <c r="A110" s="80"/>
      <c r="B110" s="54">
        <v>690.32870000000003</v>
      </c>
      <c r="C110" s="55">
        <v>120167</v>
      </c>
      <c r="D110" s="1">
        <v>690.3415</v>
      </c>
      <c r="E110" s="56">
        <v>-1.2799999999970169E-2</v>
      </c>
      <c r="G110" s="1">
        <v>690.3415</v>
      </c>
      <c r="H110" s="1">
        <v>690.3415</v>
      </c>
      <c r="I110" s="1">
        <v>690.3415</v>
      </c>
      <c r="J110" s="1">
        <f t="shared" si="2"/>
        <v>0</v>
      </c>
      <c r="K110" s="1">
        <f t="shared" si="3"/>
        <v>0</v>
      </c>
    </row>
    <row r="111" spans="1:11" ht="12" thickBot="1">
      <c r="A111" s="80"/>
      <c r="B111" s="54">
        <v>855.97429999999997</v>
      </c>
      <c r="C111" s="55">
        <v>120168</v>
      </c>
      <c r="D111" s="1">
        <v>855.99959999999999</v>
      </c>
      <c r="E111" s="56">
        <v>-2.5300000000015643E-2</v>
      </c>
      <c r="G111" s="1">
        <v>855.99959999999999</v>
      </c>
      <c r="H111" s="1">
        <v>855.99959999999999</v>
      </c>
      <c r="I111" s="1">
        <v>855.99959999999999</v>
      </c>
      <c r="J111" s="1">
        <f t="shared" si="2"/>
        <v>0</v>
      </c>
      <c r="K111" s="1">
        <f t="shared" si="3"/>
        <v>0</v>
      </c>
    </row>
    <row r="112" spans="1:11" ht="12" thickBot="1">
      <c r="A112" s="80"/>
      <c r="B112" s="54">
        <v>172.90299999999999</v>
      </c>
      <c r="C112" s="55">
        <v>120169</v>
      </c>
      <c r="D112" s="1">
        <v>172.9059</v>
      </c>
      <c r="E112" s="56">
        <v>-2.9000000000110049E-3</v>
      </c>
      <c r="G112" s="1">
        <v>172.9059</v>
      </c>
      <c r="H112" s="1">
        <v>172.9059</v>
      </c>
      <c r="I112" s="1">
        <v>172.9059</v>
      </c>
      <c r="J112" s="1">
        <f t="shared" si="2"/>
        <v>0</v>
      </c>
      <c r="K112" s="1">
        <f t="shared" si="3"/>
        <v>0</v>
      </c>
    </row>
    <row r="113" spans="1:11" ht="12" thickBot="1">
      <c r="A113" s="80"/>
      <c r="B113" s="54">
        <v>2105.7114000000001</v>
      </c>
      <c r="C113" s="55">
        <v>120170</v>
      </c>
      <c r="D113" s="1">
        <v>2105.7435</v>
      </c>
      <c r="E113" s="56">
        <v>-3.2099999999900319E-2</v>
      </c>
      <c r="G113" s="1">
        <v>2105.7435</v>
      </c>
      <c r="H113" s="1">
        <v>2105.7435</v>
      </c>
      <c r="I113" s="1">
        <v>2105.7435</v>
      </c>
      <c r="J113" s="1">
        <f t="shared" si="2"/>
        <v>0</v>
      </c>
      <c r="K113" s="1">
        <f t="shared" si="3"/>
        <v>0</v>
      </c>
    </row>
    <row r="114" spans="1:11" ht="12" thickBot="1">
      <c r="A114" s="80"/>
      <c r="B114" s="54">
        <v>527.35810000000004</v>
      </c>
      <c r="C114" s="55">
        <v>120171</v>
      </c>
      <c r="D114" s="1">
        <v>527.36739999999998</v>
      </c>
      <c r="E114" s="56">
        <v>-9.2999999999392458E-3</v>
      </c>
      <c r="G114" s="1">
        <v>527.36739999999998</v>
      </c>
      <c r="H114" s="1">
        <v>527.36739999999998</v>
      </c>
      <c r="I114" s="1">
        <v>527.36739999999998</v>
      </c>
      <c r="J114" s="1">
        <f t="shared" si="2"/>
        <v>0</v>
      </c>
      <c r="K114" s="1">
        <f t="shared" si="3"/>
        <v>0</v>
      </c>
    </row>
    <row r="115" spans="1:11" ht="12" thickBot="1">
      <c r="A115" s="80"/>
      <c r="B115" s="54">
        <v>167.7679</v>
      </c>
      <c r="C115" s="55">
        <v>120172</v>
      </c>
      <c r="D115" s="1">
        <v>167.77770000000001</v>
      </c>
      <c r="E115" s="56">
        <v>-9.8000000000126875E-3</v>
      </c>
      <c r="G115" s="1">
        <v>167.77770000000001</v>
      </c>
      <c r="H115" s="1">
        <v>167.77770000000001</v>
      </c>
      <c r="I115" s="1">
        <v>167.77770000000001</v>
      </c>
      <c r="J115" s="1">
        <f t="shared" si="2"/>
        <v>0</v>
      </c>
      <c r="K115" s="1">
        <f t="shared" si="3"/>
        <v>0</v>
      </c>
    </row>
    <row r="116" spans="1:11" ht="12" thickBot="1">
      <c r="A116" s="80"/>
      <c r="B116" s="54">
        <v>2953.2303999999999</v>
      </c>
      <c r="C116" s="55">
        <v>120173</v>
      </c>
      <c r="D116" s="1">
        <v>2953.2312000000002</v>
      </c>
      <c r="E116" s="56">
        <v>-8.0000000025393092E-4</v>
      </c>
      <c r="G116" s="1">
        <v>2953.2312000000002</v>
      </c>
      <c r="H116" s="1">
        <v>2953.2312000000002</v>
      </c>
      <c r="I116" s="1">
        <v>2953.2312000000002</v>
      </c>
      <c r="J116" s="1">
        <f t="shared" si="2"/>
        <v>0</v>
      </c>
      <c r="K116" s="1">
        <f t="shared" si="3"/>
        <v>0</v>
      </c>
    </row>
    <row r="117" spans="1:11" ht="12" thickBot="1">
      <c r="A117" s="80"/>
      <c r="B117" s="54">
        <v>1086.7728</v>
      </c>
      <c r="C117" s="55">
        <v>120174</v>
      </c>
      <c r="D117" s="1">
        <v>1086.78606666667</v>
      </c>
      <c r="E117" s="56">
        <v>-1.3266666670006089E-2</v>
      </c>
      <c r="G117" s="1">
        <v>1086.78606666667</v>
      </c>
      <c r="H117" s="1">
        <v>1098.1194</v>
      </c>
      <c r="I117" s="1">
        <v>1098.1194</v>
      </c>
      <c r="J117" s="1">
        <f t="shared" si="2"/>
        <v>-11.333333333330074</v>
      </c>
      <c r="K117" s="1">
        <f t="shared" si="3"/>
        <v>-11.333333333330074</v>
      </c>
    </row>
    <row r="118" spans="1:11" ht="12" thickBot="1">
      <c r="A118" s="80"/>
      <c r="B118" s="54">
        <v>177.76329999999999</v>
      </c>
      <c r="C118" s="55">
        <v>120176</v>
      </c>
      <c r="D118" s="1">
        <v>177.77770000000001</v>
      </c>
      <c r="E118" s="56">
        <v>-1.4400000000023283E-2</v>
      </c>
      <c r="G118" s="1">
        <v>177.77770000000001</v>
      </c>
      <c r="H118" s="1">
        <v>177.77770000000001</v>
      </c>
      <c r="I118" s="1">
        <v>177.77770000000001</v>
      </c>
      <c r="J118" s="1">
        <f t="shared" si="2"/>
        <v>0</v>
      </c>
      <c r="K118" s="1">
        <f t="shared" si="3"/>
        <v>0</v>
      </c>
    </row>
    <row r="119" spans="1:11" ht="12" thickBot="1">
      <c r="A119" s="80"/>
      <c r="B119" s="54">
        <v>755.97260000000006</v>
      </c>
      <c r="C119" s="55">
        <v>120177</v>
      </c>
      <c r="D119" s="1">
        <v>755.9828</v>
      </c>
      <c r="E119" s="56">
        <v>-1.0199999999940701E-2</v>
      </c>
      <c r="G119" s="1">
        <v>755.9828</v>
      </c>
      <c r="H119" s="1">
        <v>755.9828</v>
      </c>
      <c r="I119" s="1">
        <v>755.9828</v>
      </c>
      <c r="J119" s="1">
        <f t="shared" si="2"/>
        <v>0</v>
      </c>
      <c r="K119" s="1">
        <f t="shared" si="3"/>
        <v>0</v>
      </c>
    </row>
    <row r="120" spans="1:11" ht="12" thickBot="1">
      <c r="A120" s="80"/>
      <c r="B120" s="54">
        <v>106.4029</v>
      </c>
      <c r="C120" s="55">
        <v>120178</v>
      </c>
      <c r="D120" s="1">
        <v>106.4102</v>
      </c>
      <c r="E120" s="56">
        <v>-7.3000000000007503E-3</v>
      </c>
      <c r="G120" s="1">
        <v>106.4102</v>
      </c>
      <c r="H120" s="1">
        <v>106.4102</v>
      </c>
      <c r="I120" s="1">
        <v>106.4102</v>
      </c>
      <c r="J120" s="1">
        <f t="shared" si="2"/>
        <v>0</v>
      </c>
      <c r="K120" s="1">
        <f t="shared" si="3"/>
        <v>0</v>
      </c>
    </row>
    <row r="121" spans="1:11" ht="12" thickBot="1">
      <c r="A121" s="80"/>
      <c r="B121" s="54">
        <v>870.51049999999998</v>
      </c>
      <c r="C121" s="55">
        <v>120179</v>
      </c>
      <c r="D121" s="1">
        <v>870.51300000000003</v>
      </c>
      <c r="E121" s="56">
        <v>-2.5000000000545697E-3</v>
      </c>
      <c r="G121" s="1">
        <v>870.51300000000003</v>
      </c>
      <c r="H121" s="1">
        <v>870.51300000000003</v>
      </c>
      <c r="I121" s="1">
        <v>870.51300000000003</v>
      </c>
      <c r="J121" s="1">
        <f t="shared" si="2"/>
        <v>0</v>
      </c>
      <c r="K121" s="1">
        <f t="shared" si="3"/>
        <v>0</v>
      </c>
    </row>
    <row r="122" spans="1:11" ht="12" thickBot="1">
      <c r="A122" s="80"/>
      <c r="B122" s="54">
        <v>3262.8453</v>
      </c>
      <c r="C122" s="55">
        <v>120180</v>
      </c>
      <c r="D122" s="1">
        <v>3262.8717581196602</v>
      </c>
      <c r="E122" s="56">
        <v>-2.6458119660219381E-2</v>
      </c>
      <c r="G122" s="1">
        <v>3262.8717581196602</v>
      </c>
      <c r="H122" s="1">
        <v>3272.7521000000002</v>
      </c>
      <c r="I122" s="1">
        <v>3272.7521000000002</v>
      </c>
      <c r="J122" s="1">
        <f t="shared" si="2"/>
        <v>-9.8803418803399836</v>
      </c>
      <c r="K122" s="1">
        <f t="shared" si="3"/>
        <v>-9.8803418803399836</v>
      </c>
    </row>
    <row r="123" spans="1:11" ht="12" thickBot="1">
      <c r="A123" s="80"/>
      <c r="B123" s="54">
        <v>138.54089999999999</v>
      </c>
      <c r="C123" s="55">
        <v>120181</v>
      </c>
      <c r="D123" s="1">
        <v>138.54689999999999</v>
      </c>
      <c r="E123" s="56">
        <v>-6.0000000000002274E-3</v>
      </c>
      <c r="G123" s="1">
        <v>138.54689999999999</v>
      </c>
      <c r="H123" s="1">
        <v>138.54689999999999</v>
      </c>
      <c r="I123" s="1">
        <v>138.54689999999999</v>
      </c>
      <c r="J123" s="1">
        <f t="shared" si="2"/>
        <v>0</v>
      </c>
      <c r="K123" s="1">
        <f t="shared" si="3"/>
        <v>0</v>
      </c>
    </row>
    <row r="124" spans="1:11" ht="12" thickBot="1">
      <c r="A124" s="80"/>
      <c r="B124" s="54">
        <v>509.13299999999998</v>
      </c>
      <c r="C124" s="55">
        <v>120182</v>
      </c>
      <c r="D124" s="1">
        <v>509.14499999999998</v>
      </c>
      <c r="E124" s="56">
        <v>-1.2000000000000455E-2</v>
      </c>
      <c r="G124" s="1">
        <v>509.14499999999998</v>
      </c>
      <c r="H124" s="1">
        <v>509.14499999999998</v>
      </c>
      <c r="I124" s="1">
        <v>509.14499999999998</v>
      </c>
      <c r="J124" s="1">
        <f t="shared" si="2"/>
        <v>0</v>
      </c>
      <c r="K124" s="1">
        <f t="shared" si="3"/>
        <v>0</v>
      </c>
    </row>
    <row r="125" spans="1:11" ht="12" thickBot="1">
      <c r="A125" s="80"/>
      <c r="B125" s="54">
        <v>498.79309999999998</v>
      </c>
      <c r="C125" s="55">
        <v>120183</v>
      </c>
      <c r="D125" s="1">
        <v>498.803</v>
      </c>
      <c r="E125" s="56">
        <v>-9.9000000000160071E-3</v>
      </c>
      <c r="G125" s="1">
        <v>498.803</v>
      </c>
      <c r="H125" s="1">
        <v>498.803</v>
      </c>
      <c r="I125" s="1">
        <v>498.803</v>
      </c>
      <c r="J125" s="1">
        <f t="shared" si="2"/>
        <v>0</v>
      </c>
      <c r="K125" s="1">
        <f t="shared" si="3"/>
        <v>0</v>
      </c>
    </row>
    <row r="126" spans="1:11" ht="12" thickBot="1">
      <c r="A126" s="80"/>
      <c r="B126" s="54">
        <v>683.68529999999998</v>
      </c>
      <c r="C126" s="55">
        <v>120184</v>
      </c>
      <c r="D126" s="1">
        <v>683.69230000000005</v>
      </c>
      <c r="E126" s="56">
        <v>-7.0000000000618456E-3</v>
      </c>
      <c r="G126" s="1">
        <v>683.69230000000005</v>
      </c>
      <c r="H126" s="1">
        <v>683.69230000000005</v>
      </c>
      <c r="I126" s="1">
        <v>683.69230000000005</v>
      </c>
      <c r="J126" s="1">
        <f t="shared" si="2"/>
        <v>0</v>
      </c>
      <c r="K126" s="1">
        <f t="shared" si="3"/>
        <v>0</v>
      </c>
    </row>
    <row r="127" spans="1:11" ht="12" thickBot="1">
      <c r="A127" s="80"/>
      <c r="B127" s="54">
        <v>1255.8126999999999</v>
      </c>
      <c r="C127" s="55">
        <v>120185</v>
      </c>
      <c r="D127" s="1">
        <v>1255.8287</v>
      </c>
      <c r="E127" s="56">
        <v>-1.6000000000076398E-2</v>
      </c>
      <c r="G127" s="1">
        <v>1255.8287</v>
      </c>
      <c r="H127" s="1">
        <v>1255.8287</v>
      </c>
      <c r="I127" s="1">
        <v>1255.8287</v>
      </c>
      <c r="J127" s="1">
        <f t="shared" si="2"/>
        <v>0</v>
      </c>
      <c r="K127" s="1">
        <f t="shared" si="3"/>
        <v>0</v>
      </c>
    </row>
    <row r="128" spans="1:11" ht="12" thickBot="1">
      <c r="A128" s="80"/>
      <c r="B128" s="54">
        <v>584.18190000000004</v>
      </c>
      <c r="C128" s="55">
        <v>120186</v>
      </c>
      <c r="D128" s="1">
        <v>584.18809999999996</v>
      </c>
      <c r="E128" s="56">
        <v>-6.1999999999216016E-3</v>
      </c>
      <c r="G128" s="1">
        <v>584.18809999999996</v>
      </c>
      <c r="H128" s="1">
        <v>584.18809999999996</v>
      </c>
      <c r="I128" s="1">
        <v>584.18809999999996</v>
      </c>
      <c r="J128" s="1">
        <f t="shared" si="2"/>
        <v>0</v>
      </c>
      <c r="K128" s="1">
        <f t="shared" si="3"/>
        <v>0</v>
      </c>
    </row>
    <row r="129" spans="1:11" ht="12" thickBot="1">
      <c r="A129" s="80"/>
      <c r="B129" s="54">
        <v>310.1626</v>
      </c>
      <c r="C129" s="55">
        <v>120187</v>
      </c>
      <c r="D129" s="1">
        <v>310.17059999999998</v>
      </c>
      <c r="E129" s="56">
        <v>-7.9999999999813554E-3</v>
      </c>
      <c r="G129" s="1">
        <v>310.17059999999998</v>
      </c>
      <c r="H129" s="1">
        <v>310.17059999999998</v>
      </c>
      <c r="I129" s="1">
        <v>310.17059999999998</v>
      </c>
      <c r="J129" s="1">
        <f t="shared" si="2"/>
        <v>0</v>
      </c>
      <c r="K129" s="1">
        <f t="shared" si="3"/>
        <v>0</v>
      </c>
    </row>
    <row r="130" spans="1:11" ht="12" thickBot="1">
      <c r="A130" s="80"/>
      <c r="B130" s="54">
        <v>673.60990000000004</v>
      </c>
      <c r="C130" s="55">
        <v>120188</v>
      </c>
      <c r="D130" s="1">
        <v>673.62379999999996</v>
      </c>
      <c r="E130" s="56">
        <v>-1.389999999992142E-2</v>
      </c>
      <c r="G130" s="1">
        <v>673.62379999999996</v>
      </c>
      <c r="H130" s="1">
        <v>673.62379999999996</v>
      </c>
      <c r="I130" s="1">
        <v>673.62379999999996</v>
      </c>
      <c r="J130" s="1">
        <f t="shared" si="2"/>
        <v>0</v>
      </c>
      <c r="K130" s="1">
        <f t="shared" si="3"/>
        <v>0</v>
      </c>
    </row>
    <row r="131" spans="1:11" ht="12" thickBot="1">
      <c r="A131" s="80"/>
      <c r="B131" s="54">
        <v>1401.7695000000001</v>
      </c>
      <c r="C131" s="55">
        <v>120189</v>
      </c>
      <c r="D131" s="1">
        <v>1401.7946999999999</v>
      </c>
      <c r="E131" s="56">
        <v>-2.5199999999813372E-2</v>
      </c>
      <c r="G131" s="1">
        <v>1401.7946999999999</v>
      </c>
      <c r="H131" s="1">
        <v>1401.7946999999999</v>
      </c>
      <c r="I131" s="1">
        <v>1401.7946999999999</v>
      </c>
      <c r="J131" s="1">
        <f t="shared" si="2"/>
        <v>0</v>
      </c>
      <c r="K131" s="1">
        <f t="shared" si="3"/>
        <v>0</v>
      </c>
    </row>
    <row r="132" spans="1:11" ht="12" thickBot="1">
      <c r="A132" s="80"/>
      <c r="B132" s="54">
        <v>258.30200000000002</v>
      </c>
      <c r="C132" s="55">
        <v>120190</v>
      </c>
      <c r="D132" s="1">
        <v>258.3075</v>
      </c>
      <c r="E132" s="56">
        <v>-5.4999999999836291E-3</v>
      </c>
      <c r="G132" s="1">
        <v>258.3075</v>
      </c>
      <c r="H132" s="1">
        <v>258.3075</v>
      </c>
      <c r="I132" s="1">
        <v>258.3075</v>
      </c>
      <c r="J132" s="1">
        <f t="shared" ref="J132:J134" si="4">G132-H132</f>
        <v>0</v>
      </c>
      <c r="K132" s="1">
        <f t="shared" ref="K132:K134" si="5">G132-I132</f>
        <v>0</v>
      </c>
    </row>
    <row r="133" spans="1:11" ht="12" thickBot="1">
      <c r="A133" s="80"/>
      <c r="B133" s="54">
        <v>2619.8490000000002</v>
      </c>
      <c r="C133" s="55">
        <v>120191</v>
      </c>
      <c r="D133" s="1">
        <v>2619.8716085470101</v>
      </c>
      <c r="E133" s="56">
        <v>-2.2608547009895119E-2</v>
      </c>
      <c r="G133" s="1">
        <v>2619.8716085470101</v>
      </c>
      <c r="H133" s="1">
        <v>2689.3245999999999</v>
      </c>
      <c r="I133" s="1">
        <v>2689.3245999999999</v>
      </c>
      <c r="J133" s="1">
        <f t="shared" si="4"/>
        <v>-69.452991452989863</v>
      </c>
      <c r="K133" s="1">
        <f t="shared" si="5"/>
        <v>-69.452991452989863</v>
      </c>
    </row>
    <row r="134" spans="1:11" ht="12" thickBot="1">
      <c r="A134" s="81"/>
      <c r="B134" s="57">
        <v>2515.6197000000002</v>
      </c>
      <c r="C134" s="58">
        <v>120192</v>
      </c>
      <c r="D134" s="1">
        <v>2515.6578</v>
      </c>
      <c r="E134" s="56">
        <v>-3.8099999999758438E-2</v>
      </c>
      <c r="G134" s="1">
        <v>2515.6578</v>
      </c>
      <c r="H134" s="1">
        <v>2515.6578</v>
      </c>
      <c r="I134" s="1">
        <v>2515.6578</v>
      </c>
      <c r="J134" s="1">
        <f t="shared" si="4"/>
        <v>0</v>
      </c>
      <c r="K134" s="1">
        <f t="shared" si="5"/>
        <v>0</v>
      </c>
    </row>
    <row r="135" spans="1:11">
      <c r="B135" s="59">
        <v>106267.44819999998</v>
      </c>
      <c r="D135" s="1">
        <v>106269.47494700851</v>
      </c>
      <c r="E135" s="56">
        <v>-2.026747008523671</v>
      </c>
      <c r="G135" s="1">
        <f>SUM(G3:G134)</f>
        <v>106269.47494700851</v>
      </c>
      <c r="H135" s="1">
        <f>SUM(H3:H134)</f>
        <v>106507.30639999999</v>
      </c>
    </row>
  </sheetData>
  <mergeCells count="2">
    <mergeCell ref="A1:C1"/>
    <mergeCell ref="A3:A134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RMS-RA数据核对</vt:lpstr>
      <vt:lpstr>RA</vt:lpstr>
      <vt:lpstr>RMS</vt:lpstr>
      <vt:lpstr>14部门差异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2013-06-24T00:25:58Z</dcterms:modified>
</cp:coreProperties>
</file>