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/>
  </bookViews>
  <sheets>
    <sheet name="RMS-RA数据核对" sheetId="2" r:id="rId1"/>
    <sheet name="RA" sheetId="3" r:id="rId2"/>
    <sheet name="RMS" sheetId="4" r:id="rId3"/>
  </sheets>
  <calcPr calcId="125725"/>
</workbook>
</file>

<file path=xl/calcChain.xml><?xml version="1.0" encoding="utf-8"?>
<calcChain xmlns="http://schemas.openxmlformats.org/spreadsheetml/2006/main">
  <c r="E4" i="2"/>
  <c r="F4"/>
  <c r="J4"/>
  <c r="E5"/>
  <c r="F5"/>
  <c r="G5" s="1"/>
  <c r="J5"/>
  <c r="E6"/>
  <c r="F6"/>
  <c r="J6"/>
  <c r="E7"/>
  <c r="F7"/>
  <c r="G7" s="1"/>
  <c r="J7"/>
  <c r="E8"/>
  <c r="F8"/>
  <c r="J8"/>
  <c r="E9"/>
  <c r="F9"/>
  <c r="J9"/>
  <c r="E10"/>
  <c r="F10"/>
  <c r="J10"/>
  <c r="E11"/>
  <c r="F11"/>
  <c r="G11" s="1"/>
  <c r="J11"/>
  <c r="E12"/>
  <c r="F12"/>
  <c r="J12"/>
  <c r="E13"/>
  <c r="F13"/>
  <c r="J13"/>
  <c r="E14"/>
  <c r="F14"/>
  <c r="J14"/>
  <c r="E15"/>
  <c r="F15"/>
  <c r="J15"/>
  <c r="E16"/>
  <c r="F16"/>
  <c r="J16"/>
  <c r="E17"/>
  <c r="F17"/>
  <c r="J17"/>
  <c r="E18"/>
  <c r="F18"/>
  <c r="G18" s="1"/>
  <c r="J18"/>
  <c r="E19"/>
  <c r="F19"/>
  <c r="G19"/>
  <c r="J19"/>
  <c r="E20"/>
  <c r="F20"/>
  <c r="J20"/>
  <c r="E21"/>
  <c r="F21"/>
  <c r="G21" s="1"/>
  <c r="J21"/>
  <c r="E22"/>
  <c r="F22"/>
  <c r="J22"/>
  <c r="E23"/>
  <c r="F23"/>
  <c r="G23" s="1"/>
  <c r="J23"/>
  <c r="E24"/>
  <c r="F24"/>
  <c r="J24"/>
  <c r="E25"/>
  <c r="F25"/>
  <c r="J25"/>
  <c r="E26"/>
  <c r="F26"/>
  <c r="J26"/>
  <c r="E27"/>
  <c r="F27"/>
  <c r="G27" s="1"/>
  <c r="J27"/>
  <c r="E28"/>
  <c r="F28"/>
  <c r="J28"/>
  <c r="E29"/>
  <c r="F29"/>
  <c r="J29"/>
  <c r="E30"/>
  <c r="F30"/>
  <c r="E31"/>
  <c r="F31"/>
  <c r="J31"/>
  <c r="E32"/>
  <c r="F32"/>
  <c r="E33"/>
  <c r="K33" s="1"/>
  <c r="F33"/>
  <c r="E34"/>
  <c r="K34" s="1"/>
  <c r="F34"/>
  <c r="E35"/>
  <c r="F35"/>
  <c r="J35"/>
  <c r="E36"/>
  <c r="F36"/>
  <c r="J36"/>
  <c r="E37"/>
  <c r="K37" s="1"/>
  <c r="F37"/>
  <c r="E38"/>
  <c r="F38"/>
  <c r="G38"/>
  <c r="L38" s="1"/>
  <c r="E39"/>
  <c r="F39"/>
  <c r="G39" s="1"/>
  <c r="J39"/>
  <c r="E3"/>
  <c r="F3"/>
  <c r="I4"/>
  <c r="K4" s="1"/>
  <c r="I5"/>
  <c r="K5" s="1"/>
  <c r="I6"/>
  <c r="K6" s="1"/>
  <c r="I7"/>
  <c r="K7" s="1"/>
  <c r="I8"/>
  <c r="K8" s="1"/>
  <c r="I9"/>
  <c r="I10"/>
  <c r="K10" s="1"/>
  <c r="I11"/>
  <c r="I12"/>
  <c r="K12" s="1"/>
  <c r="I13"/>
  <c r="I14"/>
  <c r="K14" s="1"/>
  <c r="I15"/>
  <c r="I16"/>
  <c r="K16" s="1"/>
  <c r="I17"/>
  <c r="I18"/>
  <c r="K18" s="1"/>
  <c r="I19"/>
  <c r="I20"/>
  <c r="K20" s="1"/>
  <c r="I21"/>
  <c r="K21" s="1"/>
  <c r="I22"/>
  <c r="K22" s="1"/>
  <c r="I23"/>
  <c r="K23" s="1"/>
  <c r="I24"/>
  <c r="K24" s="1"/>
  <c r="I25"/>
  <c r="I26"/>
  <c r="K26" s="1"/>
  <c r="I27"/>
  <c r="I28"/>
  <c r="K28" s="1"/>
  <c r="I29"/>
  <c r="K30"/>
  <c r="I31"/>
  <c r="K32"/>
  <c r="I35"/>
  <c r="I36"/>
  <c r="K36" s="1"/>
  <c r="K38"/>
  <c r="I39"/>
  <c r="K39" s="1"/>
  <c r="A4"/>
  <c r="H30"/>
  <c r="H31"/>
  <c r="H32"/>
  <c r="H33"/>
  <c r="H34"/>
  <c r="H35"/>
  <c r="H36"/>
  <c r="H37"/>
  <c r="H38"/>
  <c r="H39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"/>
  <c r="K29" l="1"/>
  <c r="K15"/>
  <c r="K13"/>
  <c r="G32"/>
  <c r="L32" s="1"/>
  <c r="G29"/>
  <c r="G26"/>
  <c r="L26" s="1"/>
  <c r="G15"/>
  <c r="L15" s="1"/>
  <c r="G13"/>
  <c r="G10"/>
  <c r="L10" s="1"/>
  <c r="G4"/>
  <c r="K35"/>
  <c r="K31"/>
  <c r="K27"/>
  <c r="K25"/>
  <c r="K19"/>
  <c r="K17"/>
  <c r="K11"/>
  <c r="K9"/>
  <c r="G34"/>
  <c r="L34" s="1"/>
  <c r="G33"/>
  <c r="L33" s="1"/>
  <c r="G31"/>
  <c r="L31" s="1"/>
  <c r="G30"/>
  <c r="L30" s="1"/>
  <c r="G25"/>
  <c r="L25" s="1"/>
  <c r="G22"/>
  <c r="L22" s="1"/>
  <c r="G17"/>
  <c r="L17" s="1"/>
  <c r="G14"/>
  <c r="L14" s="1"/>
  <c r="G9"/>
  <c r="L9" s="1"/>
  <c r="G6"/>
  <c r="G37"/>
  <c r="L37" s="1"/>
  <c r="G35"/>
  <c r="L35" s="1"/>
  <c r="G28"/>
  <c r="L27"/>
  <c r="G24"/>
  <c r="L23"/>
  <c r="G20"/>
  <c r="L19"/>
  <c r="G16"/>
  <c r="G12"/>
  <c r="L11"/>
  <c r="G8"/>
  <c r="L8" s="1"/>
  <c r="L7"/>
  <c r="L29"/>
  <c r="L21"/>
  <c r="L13"/>
  <c r="L5"/>
  <c r="J3"/>
  <c r="L39"/>
  <c r="L28"/>
  <c r="L24"/>
  <c r="L20"/>
  <c r="L18"/>
  <c r="L16"/>
  <c r="L12"/>
  <c r="L6"/>
  <c r="G3"/>
  <c r="G36"/>
  <c r="L36" s="1"/>
  <c r="L4"/>
  <c r="I3"/>
  <c r="K3" s="1"/>
  <c r="L3" l="1"/>
</calcChain>
</file>

<file path=xl/sharedStrings.xml><?xml version="1.0" encoding="utf-8"?>
<sst xmlns="http://schemas.openxmlformats.org/spreadsheetml/2006/main" count="144" uniqueCount="101">
  <si>
    <t>日销售总额</t>
  </si>
  <si>
    <t>销售预算金额</t>
  </si>
  <si>
    <t>销售预算完成率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</si>
  <si>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</si>
  <si>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</si>
  <si>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</si>
  <si>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</si>
  <si>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</si>
  <si>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</si>
  <si>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</si>
  <si>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</si>
  <si>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</si>
  <si>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</si>
  <si>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</si>
  <si>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</si>
  <si>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</si>
  <si>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</si>
  <si>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</si>
  <si>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</si>
  <si>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</si>
  <si>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</si>
  <si>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</si>
  <si>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</si>
  <si>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</si>
  <si>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</si>
  <si>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</si>
  <si>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</si>
  <si>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</si>
  <si>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</si>
  <si>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</si>
  <si>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</si>
  <si>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</si>
  <si>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</si>
  <si>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</si>
  <si>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</si>
  <si>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</si>
  <si>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</si>
  <si>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</si>
  <si>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DEPT</t>
  </si>
  <si>
    <t>QTY</t>
  </si>
  <si>
    <t>AMT</t>
  </si>
  <si>
    <t>COST</t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</si>
  <si>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</si>
  <si>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</si>
  <si>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</si>
  <si>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</si>
  <si>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</si>
  <si>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</si>
  <si>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</si>
  <si>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</si>
  <si>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</si>
  <si>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当日客流量</t>
  </si>
  <si>
    <t>昨天客流量</t>
  </si>
  <si>
    <t>与昨天相比的客流量差异</t>
  </si>
  <si>
    <t>成交价格</t>
  </si>
  <si>
    <t>昨天销售成交价格</t>
  </si>
  <si>
    <t>与昨天相比的销售成交价格差异</t>
  </si>
  <si>
    <t>41-周转筐</t>
  </si>
  <si>
    <t>71-黑电</t>
  </si>
  <si>
    <t>72-空调</t>
  </si>
  <si>
    <t>73-冰箱</t>
  </si>
  <si>
    <t>77-洗衣机</t>
  </si>
  <si>
    <t>78-厨卫</t>
  </si>
  <si>
    <t xml:space="preserve">   </t>
  </si>
  <si>
    <t>PROFIT</t>
  </si>
  <si>
    <t>PROFIT_RATE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</si>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</sst>
</file>

<file path=xl/styles.xml><?xml version="1.0" encoding="utf-8"?>
<styleSheet xmlns="http://schemas.openxmlformats.org/spreadsheetml/2006/main">
  <numFmts count="2">
    <numFmt numFmtId="176" formatCode="#,##0.00&quot;%&quot;"/>
    <numFmt numFmtId="177" formatCode="0.00_ "/>
  </numFmts>
  <fonts count="3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b/>
      <sz val="11"/>
      <color indexed="64"/>
      <name val="Arial Narrow"/>
      <family val="2"/>
    </font>
    <font>
      <sz val="11"/>
      <color indexed="64"/>
      <name val="Arial Narrow"/>
      <family val="2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8"/>
      <color rgb="FF333399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7" fontId="20" fillId="0" borderId="0" xfId="0" applyNumberFormat="1" applyFont="1">
      <alignment vertical="center"/>
    </xf>
    <xf numFmtId="0" fontId="29" fillId="0" borderId="19" xfId="0" applyFont="1" applyBorder="1" applyAlignment="1">
      <alignment horizontal="left"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2" fillId="34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0" fontId="24" fillId="0" borderId="0" xfId="0" applyNumberFormat="1" applyFont="1" applyAlignment="1"/>
    <xf numFmtId="0" fontId="0" fillId="0" borderId="0" xfId="0" applyAlignment="1"/>
    <xf numFmtId="0" fontId="25" fillId="0" borderId="0" xfId="0" applyNumberFormat="1" applyFont="1" applyAlignment="1"/>
    <xf numFmtId="0" fontId="0" fillId="0" borderId="0" xfId="0" applyNumberFormat="1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6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7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28" fillId="0" borderId="0" xfId="0" applyFont="1" applyAlignment="1">
      <alignment horizontal="left" wrapText="1"/>
    </xf>
    <xf numFmtId="176" fontId="22" fillId="34" borderId="10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4" fontId="21" fillId="35" borderId="12" xfId="0" applyNumberFormat="1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4" fontId="21" fillId="35" borderId="20" xfId="0" applyNumberFormat="1" applyFont="1" applyFill="1" applyBorder="1" applyAlignment="1">
      <alignment horizontal="right" vertical="top" wrapText="1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cid:7393133f13" TargetMode="External"/><Relationship Id="rId13" Type="http://schemas.openxmlformats.org/officeDocument/2006/relationships/hyperlink" Target="cid:78c0f45a2" TargetMode="External"/><Relationship Id="rId18" Type="http://schemas.openxmlformats.org/officeDocument/2006/relationships/image" Target="cid:8838026613" TargetMode="External"/><Relationship Id="rId3" Type="http://schemas.openxmlformats.org/officeDocument/2006/relationships/image" Target="cid:650096f013" TargetMode="External"/><Relationship Id="rId7" Type="http://schemas.openxmlformats.org/officeDocument/2006/relationships/hyperlink" Target="cid:7393130e2" TargetMode="External"/><Relationship Id="rId12" Type="http://schemas.openxmlformats.org/officeDocument/2006/relationships/image" Target="cid:78be76ce13" TargetMode="External"/><Relationship Id="rId17" Type="http://schemas.openxmlformats.org/officeDocument/2006/relationships/hyperlink" Target="cid:883802342" TargetMode="External"/><Relationship Id="rId2" Type="http://schemas.openxmlformats.org/officeDocument/2006/relationships/hyperlink" Target="cid:650096c02" TargetMode="External"/><Relationship Id="rId16" Type="http://schemas.openxmlformats.org/officeDocument/2006/relationships/image" Target="cid:7dde59d613" TargetMode="External"/><Relationship Id="rId20" Type="http://schemas.openxmlformats.org/officeDocument/2006/relationships/image" Target="cid:883d555513" TargetMode="External"/><Relationship Id="rId1" Type="http://schemas.openxmlformats.org/officeDocument/2006/relationships/image" Target="../media/image1.jpeg"/><Relationship Id="rId6" Type="http://schemas.openxmlformats.org/officeDocument/2006/relationships/image" Target="cid:738f7e7313" TargetMode="External"/><Relationship Id="rId11" Type="http://schemas.openxmlformats.org/officeDocument/2006/relationships/hyperlink" Target="cid:78be76a62" TargetMode="External"/><Relationship Id="rId5" Type="http://schemas.openxmlformats.org/officeDocument/2006/relationships/hyperlink" Target="cid:738f7e472" TargetMode="External"/><Relationship Id="rId15" Type="http://schemas.openxmlformats.org/officeDocument/2006/relationships/hyperlink" Target="cid:7dde59952" TargetMode="External"/><Relationship Id="rId10" Type="http://schemas.openxmlformats.org/officeDocument/2006/relationships/image" Target="cid:7395293113" TargetMode="External"/><Relationship Id="rId19" Type="http://schemas.openxmlformats.org/officeDocument/2006/relationships/hyperlink" Target="cid:883d552c2" TargetMode="External"/><Relationship Id="rId4" Type="http://schemas.openxmlformats.org/officeDocument/2006/relationships/image" Target="../media/image2.jpeg"/><Relationship Id="rId9" Type="http://schemas.openxmlformats.org/officeDocument/2006/relationships/hyperlink" Target="cid:739529052" TargetMode="External"/><Relationship Id="rId14" Type="http://schemas.openxmlformats.org/officeDocument/2006/relationships/image" Target="cid:78c0f480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6" sqref="A6:XFD6"/>
    </sheetView>
  </sheetViews>
  <sheetFormatPr defaultRowHeight="11.25"/>
  <cols>
    <col min="1" max="1" width="7.75" style="1" customWidth="1"/>
    <col min="2" max="2" width="3" style="22" bestFit="1" customWidth="1"/>
    <col min="3" max="4" width="9" style="1"/>
    <col min="5" max="5" width="10.5" style="1" bestFit="1" customWidth="1"/>
    <col min="6" max="6" width="12.25" style="44" bestFit="1" customWidth="1"/>
    <col min="7" max="7" width="10.5" style="1" bestFit="1" customWidth="1"/>
    <col min="8" max="8" width="9" style="44"/>
    <col min="9" max="12" width="9.75" style="12" bestFit="1" customWidth="1"/>
    <col min="13" max="16384" width="9" style="1"/>
  </cols>
  <sheetData>
    <row r="1" spans="1:12">
      <c r="A1" s="23"/>
      <c r="B1" s="24"/>
      <c r="C1" s="25"/>
      <c r="D1" s="26"/>
      <c r="E1" s="27" t="s">
        <v>0</v>
      </c>
      <c r="F1" s="41" t="s">
        <v>3</v>
      </c>
      <c r="G1" s="28" t="s">
        <v>98</v>
      </c>
      <c r="H1" s="41" t="s">
        <v>4</v>
      </c>
      <c r="I1" s="35" t="s">
        <v>96</v>
      </c>
      <c r="J1" s="36" t="s">
        <v>97</v>
      </c>
      <c r="K1" s="37" t="s">
        <v>99</v>
      </c>
      <c r="L1" s="37" t="s">
        <v>100</v>
      </c>
    </row>
    <row r="2" spans="1:12">
      <c r="A2" s="29" t="s">
        <v>5</v>
      </c>
      <c r="B2" s="30"/>
      <c r="C2" s="54" t="s">
        <v>6</v>
      </c>
      <c r="D2" s="54"/>
      <c r="E2" s="31"/>
      <c r="F2" s="42"/>
      <c r="G2" s="32"/>
      <c r="H2" s="42"/>
      <c r="I2" s="38"/>
      <c r="J2" s="39"/>
      <c r="K2" s="40"/>
      <c r="L2" s="40"/>
    </row>
    <row r="3" spans="1:12">
      <c r="A3" s="55" t="s">
        <v>7</v>
      </c>
      <c r="B3" s="55"/>
      <c r="C3" s="55"/>
      <c r="D3" s="55"/>
      <c r="E3" s="33">
        <f>RA!D7</f>
        <v>14145443.8761</v>
      </c>
      <c r="F3" s="43">
        <f>RA!I7</f>
        <v>1123639.8008000001</v>
      </c>
      <c r="G3" s="34">
        <f>E3-F3</f>
        <v>13021804.075300001</v>
      </c>
      <c r="H3" s="45">
        <f>RA!J7</f>
        <v>7.9434750202394904</v>
      </c>
      <c r="I3" s="38">
        <f>SUM(I4:I39)</f>
        <v>14145447.381881064</v>
      </c>
      <c r="J3" s="39">
        <f>SUM(J4:J39)</f>
        <v>13021803.661629908</v>
      </c>
      <c r="K3" s="40">
        <f>E3-I3</f>
        <v>-3.5057810638099909</v>
      </c>
      <c r="L3" s="40">
        <f>G3-J3</f>
        <v>0.41367009282112122</v>
      </c>
    </row>
    <row r="4" spans="1:12">
      <c r="A4" s="56">
        <f>RA!A8</f>
        <v>41452</v>
      </c>
      <c r="B4" s="30">
        <v>12</v>
      </c>
      <c r="C4" s="53" t="s">
        <v>8</v>
      </c>
      <c r="D4" s="53"/>
      <c r="E4" s="33">
        <f>RA!D8</f>
        <v>626952.6605</v>
      </c>
      <c r="F4" s="43">
        <f>RA!I8</f>
        <v>32778.545299999998</v>
      </c>
      <c r="G4" s="34">
        <f t="shared" ref="G4:G39" si="0">E4-F4</f>
        <v>594174.1152</v>
      </c>
      <c r="H4" s="45">
        <f>RA!J8</f>
        <v>5.2282329057921002</v>
      </c>
      <c r="I4" s="38">
        <f>VLOOKUP(B4,RMS!B:D,3,FALSE)</f>
        <v>626953.15033247904</v>
      </c>
      <c r="J4" s="39">
        <f>VLOOKUP(B4,RMS!B:E,4,FALSE)</f>
        <v>594174.12045299099</v>
      </c>
      <c r="K4" s="40">
        <f t="shared" ref="K4:K39" si="1">E4-I4</f>
        <v>-0.48983247904106975</v>
      </c>
      <c r="L4" s="40">
        <f t="shared" ref="L4:L39" si="2">G4-J4</f>
        <v>-5.2529909880831838E-3</v>
      </c>
    </row>
    <row r="5" spans="1:12">
      <c r="A5" s="56"/>
      <c r="B5" s="30">
        <v>13</v>
      </c>
      <c r="C5" s="53" t="s">
        <v>9</v>
      </c>
      <c r="D5" s="53"/>
      <c r="E5" s="33">
        <f>RA!D9</f>
        <v>81325.805500000002</v>
      </c>
      <c r="F5" s="43">
        <f>RA!I9</f>
        <v>16405.311799999999</v>
      </c>
      <c r="G5" s="34">
        <f t="shared" si="0"/>
        <v>64920.493700000006</v>
      </c>
      <c r="H5" s="45">
        <f>RA!J9</f>
        <v>20.1723323847066</v>
      </c>
      <c r="I5" s="38">
        <f>VLOOKUP(B5,RMS!B:D,3,FALSE)</f>
        <v>81325.812272271403</v>
      </c>
      <c r="J5" s="39">
        <f>VLOOKUP(B5,RMS!B:E,4,FALSE)</f>
        <v>64920.498752552798</v>
      </c>
      <c r="K5" s="40">
        <f t="shared" si="1"/>
        <v>-6.772271401132457E-3</v>
      </c>
      <c r="L5" s="40">
        <f t="shared" si="2"/>
        <v>-5.0525527913123369E-3</v>
      </c>
    </row>
    <row r="6" spans="1:12">
      <c r="A6" s="56"/>
      <c r="B6" s="30">
        <v>14</v>
      </c>
      <c r="C6" s="53" t="s">
        <v>10</v>
      </c>
      <c r="D6" s="53"/>
      <c r="E6" s="33">
        <f>RA!D10</f>
        <v>102027.0978</v>
      </c>
      <c r="F6" s="43">
        <f>RA!I10</f>
        <v>21924.656599999998</v>
      </c>
      <c r="G6" s="34">
        <f t="shared" si="0"/>
        <v>80102.441200000001</v>
      </c>
      <c r="H6" s="45">
        <f>RA!J10</f>
        <v>21.489052489739599</v>
      </c>
      <c r="I6" s="38">
        <f>VLOOKUP(B6,RMS!B:D,3,FALSE)</f>
        <v>102029.13417606799</v>
      </c>
      <c r="J6" s="39">
        <f>VLOOKUP(B6,RMS!B:E,4,FALSE)</f>
        <v>80102.441513675207</v>
      </c>
      <c r="K6" s="40">
        <f t="shared" si="1"/>
        <v>-2.0363760679902043</v>
      </c>
      <c r="L6" s="40">
        <f t="shared" si="2"/>
        <v>-3.136752056889236E-4</v>
      </c>
    </row>
    <row r="7" spans="1:12">
      <c r="A7" s="56"/>
      <c r="B7" s="30">
        <v>15</v>
      </c>
      <c r="C7" s="53" t="s">
        <v>11</v>
      </c>
      <c r="D7" s="53"/>
      <c r="E7" s="33">
        <f>RA!D11</f>
        <v>45434.186900000001</v>
      </c>
      <c r="F7" s="43">
        <f>RA!I11</f>
        <v>11641.3747</v>
      </c>
      <c r="G7" s="34">
        <f t="shared" si="0"/>
        <v>33792.8122</v>
      </c>
      <c r="H7" s="45">
        <f>RA!J11</f>
        <v>25.622500355563801</v>
      </c>
      <c r="I7" s="38">
        <f>VLOOKUP(B7,RMS!B:D,3,FALSE)</f>
        <v>45434.2010863248</v>
      </c>
      <c r="J7" s="39">
        <f>VLOOKUP(B7,RMS!B:E,4,FALSE)</f>
        <v>33792.812157264998</v>
      </c>
      <c r="K7" s="40">
        <f t="shared" si="1"/>
        <v>-1.4186324799084105E-2</v>
      </c>
      <c r="L7" s="40">
        <f t="shared" si="2"/>
        <v>4.27350023528561E-5</v>
      </c>
    </row>
    <row r="8" spans="1:12">
      <c r="A8" s="56"/>
      <c r="B8" s="30">
        <v>16</v>
      </c>
      <c r="C8" s="53" t="s">
        <v>12</v>
      </c>
      <c r="D8" s="53"/>
      <c r="E8" s="33">
        <f>RA!D12</f>
        <v>155325.6121</v>
      </c>
      <c r="F8" s="43">
        <f>RA!I12</f>
        <v>-3496.6880999999998</v>
      </c>
      <c r="G8" s="34">
        <f t="shared" si="0"/>
        <v>158822.3002</v>
      </c>
      <c r="H8" s="45">
        <f>RA!J12</f>
        <v>-2.2511986611382602</v>
      </c>
      <c r="I8" s="38">
        <f>VLOOKUP(B8,RMS!B:D,3,FALSE)</f>
        <v>155325.631566667</v>
      </c>
      <c r="J8" s="39">
        <f>VLOOKUP(B8,RMS!B:E,4,FALSE)</f>
        <v>158822.301023932</v>
      </c>
      <c r="K8" s="40">
        <f t="shared" si="1"/>
        <v>-1.9466666999505833E-2</v>
      </c>
      <c r="L8" s="40">
        <f t="shared" si="2"/>
        <v>-8.2393200136721134E-4</v>
      </c>
    </row>
    <row r="9" spans="1:12">
      <c r="A9" s="56"/>
      <c r="B9" s="30">
        <v>17</v>
      </c>
      <c r="C9" s="53" t="s">
        <v>13</v>
      </c>
      <c r="D9" s="53"/>
      <c r="E9" s="33">
        <f>RA!D13</f>
        <v>290038.35139999999</v>
      </c>
      <c r="F9" s="43">
        <f>RA!I13</f>
        <v>35286.880400000002</v>
      </c>
      <c r="G9" s="34">
        <f t="shared" si="0"/>
        <v>254751.47099999999</v>
      </c>
      <c r="H9" s="45">
        <f>RA!J13</f>
        <v>12.166280848609199</v>
      </c>
      <c r="I9" s="38">
        <f>VLOOKUP(B9,RMS!B:D,3,FALSE)</f>
        <v>290038.498217949</v>
      </c>
      <c r="J9" s="39">
        <f>VLOOKUP(B9,RMS!B:E,4,FALSE)</f>
        <v>254751.47052393199</v>
      </c>
      <c r="K9" s="40">
        <f t="shared" si="1"/>
        <v>-0.14681794901844114</v>
      </c>
      <c r="L9" s="40">
        <f t="shared" si="2"/>
        <v>4.7606800217181444E-4</v>
      </c>
    </row>
    <row r="10" spans="1:12">
      <c r="A10" s="56"/>
      <c r="B10" s="30">
        <v>18</v>
      </c>
      <c r="C10" s="53" t="s">
        <v>14</v>
      </c>
      <c r="D10" s="53"/>
      <c r="E10" s="33">
        <f>RA!D14</f>
        <v>151017.576</v>
      </c>
      <c r="F10" s="43">
        <f>RA!I14</f>
        <v>19347.914400000001</v>
      </c>
      <c r="G10" s="34">
        <f t="shared" si="0"/>
        <v>131669.66159999999</v>
      </c>
      <c r="H10" s="45">
        <f>RA!J14</f>
        <v>12.8116970967671</v>
      </c>
      <c r="I10" s="38">
        <f>VLOOKUP(B10,RMS!B:D,3,FALSE)</f>
        <v>151017.563632479</v>
      </c>
      <c r="J10" s="39">
        <f>VLOOKUP(B10,RMS!B:E,4,FALSE)</f>
        <v>131669.66487777801</v>
      </c>
      <c r="K10" s="40">
        <f t="shared" si="1"/>
        <v>1.2367521005216986E-2</v>
      </c>
      <c r="L10" s="40">
        <f t="shared" si="2"/>
        <v>-3.2777780143078417E-3</v>
      </c>
    </row>
    <row r="11" spans="1:12">
      <c r="A11" s="56"/>
      <c r="B11" s="30">
        <v>19</v>
      </c>
      <c r="C11" s="53" t="s">
        <v>15</v>
      </c>
      <c r="D11" s="53"/>
      <c r="E11" s="33">
        <f>RA!D15</f>
        <v>90425.756599999993</v>
      </c>
      <c r="F11" s="43">
        <f>RA!I15</f>
        <v>10408.7968</v>
      </c>
      <c r="G11" s="34">
        <f t="shared" si="0"/>
        <v>80016.959799999997</v>
      </c>
      <c r="H11" s="45">
        <f>RA!J15</f>
        <v>11.510876094787401</v>
      </c>
      <c r="I11" s="38">
        <f>VLOOKUP(B11,RMS!B:D,3,FALSE)</f>
        <v>90425.783460683801</v>
      </c>
      <c r="J11" s="39">
        <f>VLOOKUP(B11,RMS!B:E,4,FALSE)</f>
        <v>80016.960098290598</v>
      </c>
      <c r="K11" s="40">
        <f t="shared" si="1"/>
        <v>-2.6860683807171881E-2</v>
      </c>
      <c r="L11" s="40">
        <f t="shared" si="2"/>
        <v>-2.9829060076735914E-4</v>
      </c>
    </row>
    <row r="12" spans="1:12">
      <c r="A12" s="56"/>
      <c r="B12" s="30">
        <v>21</v>
      </c>
      <c r="C12" s="53" t="s">
        <v>16</v>
      </c>
      <c r="D12" s="53"/>
      <c r="E12" s="33">
        <f>RA!D16</f>
        <v>605692.86289999995</v>
      </c>
      <c r="F12" s="43">
        <f>RA!I16</f>
        <v>45939.625800000002</v>
      </c>
      <c r="G12" s="34">
        <f t="shared" si="0"/>
        <v>559753.23709999991</v>
      </c>
      <c r="H12" s="45">
        <f>RA!J16</f>
        <v>7.5846404364161399</v>
      </c>
      <c r="I12" s="38">
        <f>VLOOKUP(B12,RMS!B:D,3,FALSE)</f>
        <v>605692.56330000004</v>
      </c>
      <c r="J12" s="39">
        <f>VLOOKUP(B12,RMS!B:E,4,FALSE)</f>
        <v>559753.23710000003</v>
      </c>
      <c r="K12" s="40">
        <f t="shared" si="1"/>
        <v>0.29959999991115183</v>
      </c>
      <c r="L12" s="40">
        <f t="shared" si="2"/>
        <v>0</v>
      </c>
    </row>
    <row r="13" spans="1:12">
      <c r="A13" s="56"/>
      <c r="B13" s="30">
        <v>22</v>
      </c>
      <c r="C13" s="53" t="s">
        <v>17</v>
      </c>
      <c r="D13" s="53"/>
      <c r="E13" s="33">
        <f>RA!D17</f>
        <v>503260.27429999999</v>
      </c>
      <c r="F13" s="43">
        <f>RA!I17</f>
        <v>40515.145700000001</v>
      </c>
      <c r="G13" s="34">
        <f t="shared" si="0"/>
        <v>462745.1286</v>
      </c>
      <c r="H13" s="45">
        <f>RA!J17</f>
        <v>8.0505352337523099</v>
      </c>
      <c r="I13" s="38">
        <f>VLOOKUP(B13,RMS!B:D,3,FALSE)</f>
        <v>503260.34456495702</v>
      </c>
      <c r="J13" s="39">
        <f>VLOOKUP(B13,RMS!B:E,4,FALSE)</f>
        <v>462745.12612905999</v>
      </c>
      <c r="K13" s="40">
        <f t="shared" si="1"/>
        <v>-7.0264957030303776E-2</v>
      </c>
      <c r="L13" s="40">
        <f t="shared" si="2"/>
        <v>2.4709400022402406E-3</v>
      </c>
    </row>
    <row r="14" spans="1:12">
      <c r="A14" s="56"/>
      <c r="B14" s="30">
        <v>23</v>
      </c>
      <c r="C14" s="53" t="s">
        <v>18</v>
      </c>
      <c r="D14" s="53"/>
      <c r="E14" s="33">
        <f>RA!D18</f>
        <v>1417734.8137999999</v>
      </c>
      <c r="F14" s="43">
        <f>RA!I18</f>
        <v>165482.217</v>
      </c>
      <c r="G14" s="34">
        <f t="shared" si="0"/>
        <v>1252252.5967999999</v>
      </c>
      <c r="H14" s="45">
        <f>RA!J18</f>
        <v>11.672296919651201</v>
      </c>
      <c r="I14" s="38">
        <f>VLOOKUP(B14,RMS!B:D,3,FALSE)</f>
        <v>1417734.9610247901</v>
      </c>
      <c r="J14" s="39">
        <f>VLOOKUP(B14,RMS!B:E,4,FALSE)</f>
        <v>1252252.5880495701</v>
      </c>
      <c r="K14" s="40">
        <f t="shared" si="1"/>
        <v>-0.14722479018382728</v>
      </c>
      <c r="L14" s="40">
        <f t="shared" si="2"/>
        <v>8.750429842621088E-3</v>
      </c>
    </row>
    <row r="15" spans="1:12">
      <c r="A15" s="56"/>
      <c r="B15" s="30">
        <v>24</v>
      </c>
      <c r="C15" s="53" t="s">
        <v>19</v>
      </c>
      <c r="D15" s="53"/>
      <c r="E15" s="33">
        <f>RA!D19</f>
        <v>356064.5919</v>
      </c>
      <c r="F15" s="43">
        <f>RA!I19</f>
        <v>49882.077899999997</v>
      </c>
      <c r="G15" s="34">
        <f t="shared" si="0"/>
        <v>306182.51400000002</v>
      </c>
      <c r="H15" s="45">
        <f>RA!J19</f>
        <v>14.009277820584099</v>
      </c>
      <c r="I15" s="38">
        <f>VLOOKUP(B15,RMS!B:D,3,FALSE)</f>
        <v>356064.62402564101</v>
      </c>
      <c r="J15" s="39">
        <f>VLOOKUP(B15,RMS!B:E,4,FALSE)</f>
        <v>306182.51358974399</v>
      </c>
      <c r="K15" s="40">
        <f t="shared" si="1"/>
        <v>-3.2125641009770334E-2</v>
      </c>
      <c r="L15" s="40">
        <f t="shared" si="2"/>
        <v>4.1025603422895074E-4</v>
      </c>
    </row>
    <row r="16" spans="1:12">
      <c r="A16" s="56"/>
      <c r="B16" s="30">
        <v>25</v>
      </c>
      <c r="C16" s="53" t="s">
        <v>20</v>
      </c>
      <c r="D16" s="53"/>
      <c r="E16" s="33">
        <f>RA!D20</f>
        <v>1271699.1009</v>
      </c>
      <c r="F16" s="43">
        <f>RA!I20</f>
        <v>-55455.842299999997</v>
      </c>
      <c r="G16" s="34">
        <f t="shared" si="0"/>
        <v>1327154.9431999999</v>
      </c>
      <c r="H16" s="45">
        <f>RA!J20</f>
        <v>-4.3607675951609197</v>
      </c>
      <c r="I16" s="38">
        <f>VLOOKUP(B16,RMS!B:D,3,FALSE)</f>
        <v>1271699.0438999999</v>
      </c>
      <c r="J16" s="39">
        <f>VLOOKUP(B16,RMS!B:E,4,FALSE)</f>
        <v>1327154.9432000001</v>
      </c>
      <c r="K16" s="40">
        <f t="shared" si="1"/>
        <v>5.7000000029802322E-2</v>
      </c>
      <c r="L16" s="40">
        <f t="shared" si="2"/>
        <v>0</v>
      </c>
    </row>
    <row r="17" spans="1:12">
      <c r="A17" s="56"/>
      <c r="B17" s="30">
        <v>26</v>
      </c>
      <c r="C17" s="53" t="s">
        <v>21</v>
      </c>
      <c r="D17" s="53"/>
      <c r="E17" s="33">
        <f>RA!D21</f>
        <v>316751.66499999998</v>
      </c>
      <c r="F17" s="43">
        <f>RA!I21</f>
        <v>25827.928800000002</v>
      </c>
      <c r="G17" s="34">
        <f t="shared" si="0"/>
        <v>290923.73619999998</v>
      </c>
      <c r="H17" s="45">
        <f>RA!J21</f>
        <v>8.1539993799243309</v>
      </c>
      <c r="I17" s="38">
        <f>VLOOKUP(B17,RMS!B:D,3,FALSE)</f>
        <v>316751.52167448797</v>
      </c>
      <c r="J17" s="39">
        <f>VLOOKUP(B17,RMS!B:E,4,FALSE)</f>
        <v>290923.736155866</v>
      </c>
      <c r="K17" s="40">
        <f t="shared" si="1"/>
        <v>0.14332551200641319</v>
      </c>
      <c r="L17" s="40">
        <f t="shared" si="2"/>
        <v>4.4133979827165604E-5</v>
      </c>
    </row>
    <row r="18" spans="1:12">
      <c r="A18" s="56"/>
      <c r="B18" s="30">
        <v>27</v>
      </c>
      <c r="C18" s="53" t="s">
        <v>22</v>
      </c>
      <c r="D18" s="53"/>
      <c r="E18" s="33">
        <f>RA!D22</f>
        <v>903031.56640000001</v>
      </c>
      <c r="F18" s="43">
        <f>RA!I22</f>
        <v>98911.352799999993</v>
      </c>
      <c r="G18" s="34">
        <f t="shared" si="0"/>
        <v>804120.21360000002</v>
      </c>
      <c r="H18" s="45">
        <f>RA!J22</f>
        <v>10.953255288108799</v>
      </c>
      <c r="I18" s="38">
        <f>VLOOKUP(B18,RMS!B:D,3,FALSE)</f>
        <v>903031.80998761102</v>
      </c>
      <c r="J18" s="39">
        <f>VLOOKUP(B18,RMS!B:E,4,FALSE)</f>
        <v>804120.20581946895</v>
      </c>
      <c r="K18" s="40">
        <f t="shared" si="1"/>
        <v>-0.24358761101029813</v>
      </c>
      <c r="L18" s="40">
        <f t="shared" si="2"/>
        <v>7.7805310720577836E-3</v>
      </c>
    </row>
    <row r="19" spans="1:12">
      <c r="A19" s="56"/>
      <c r="B19" s="30">
        <v>29</v>
      </c>
      <c r="C19" s="53" t="s">
        <v>23</v>
      </c>
      <c r="D19" s="53"/>
      <c r="E19" s="33">
        <f>RA!D23</f>
        <v>2358843.2318000002</v>
      </c>
      <c r="F19" s="43">
        <f>RA!I23</f>
        <v>70883.078899999993</v>
      </c>
      <c r="G19" s="34">
        <f t="shared" si="0"/>
        <v>2287960.1529000001</v>
      </c>
      <c r="H19" s="45">
        <f>RA!J23</f>
        <v>3.0049932078746102</v>
      </c>
      <c r="I19" s="38">
        <f>VLOOKUP(B19,RMS!B:D,3,FALSE)</f>
        <v>2358844.1316734999</v>
      </c>
      <c r="J19" s="39">
        <f>VLOOKUP(B19,RMS!B:E,4,FALSE)</f>
        <v>2287960.1795153799</v>
      </c>
      <c r="K19" s="40">
        <f t="shared" si="1"/>
        <v>-0.89987349975854158</v>
      </c>
      <c r="L19" s="40">
        <f t="shared" si="2"/>
        <v>-2.6615379843860865E-2</v>
      </c>
    </row>
    <row r="20" spans="1:12">
      <c r="A20" s="56"/>
      <c r="B20" s="30">
        <v>31</v>
      </c>
      <c r="C20" s="53" t="s">
        <v>24</v>
      </c>
      <c r="D20" s="53"/>
      <c r="E20" s="33">
        <f>RA!D24</f>
        <v>257725.4964</v>
      </c>
      <c r="F20" s="43">
        <f>RA!I24</f>
        <v>41438</v>
      </c>
      <c r="G20" s="34">
        <f t="shared" si="0"/>
        <v>216287.4964</v>
      </c>
      <c r="H20" s="45">
        <f>RA!J24</f>
        <v>16.0783471479619</v>
      </c>
      <c r="I20" s="38">
        <f>VLOOKUP(B20,RMS!B:D,3,FALSE)</f>
        <v>257725.50599050801</v>
      </c>
      <c r="J20" s="39">
        <f>VLOOKUP(B20,RMS!B:E,4,FALSE)</f>
        <v>216287.496434564</v>
      </c>
      <c r="K20" s="40">
        <f t="shared" si="1"/>
        <v>-9.5905080088414252E-3</v>
      </c>
      <c r="L20" s="40">
        <f t="shared" si="2"/>
        <v>-3.4564000088721514E-5</v>
      </c>
    </row>
    <row r="21" spans="1:12">
      <c r="A21" s="56"/>
      <c r="B21" s="30">
        <v>32</v>
      </c>
      <c r="C21" s="53" t="s">
        <v>25</v>
      </c>
      <c r="D21" s="53"/>
      <c r="E21" s="33">
        <f>RA!D25</f>
        <v>183856.61610000001</v>
      </c>
      <c r="F21" s="43">
        <f>RA!I25</f>
        <v>14448.526900000001</v>
      </c>
      <c r="G21" s="34">
        <f t="shared" si="0"/>
        <v>169408.08920000002</v>
      </c>
      <c r="H21" s="45">
        <f>RA!J25</f>
        <v>7.8585841545900204</v>
      </c>
      <c r="I21" s="38">
        <f>VLOOKUP(B21,RMS!B:D,3,FALSE)</f>
        <v>183856.61526899601</v>
      </c>
      <c r="J21" s="39">
        <f>VLOOKUP(B21,RMS!B:E,4,FALSE)</f>
        <v>169408.08698321399</v>
      </c>
      <c r="K21" s="40">
        <f t="shared" si="1"/>
        <v>8.3100399933755398E-4</v>
      </c>
      <c r="L21" s="40">
        <f t="shared" si="2"/>
        <v>2.2167860297486186E-3</v>
      </c>
    </row>
    <row r="22" spans="1:12">
      <c r="A22" s="56"/>
      <c r="B22" s="30">
        <v>33</v>
      </c>
      <c r="C22" s="53" t="s">
        <v>26</v>
      </c>
      <c r="D22" s="53"/>
      <c r="E22" s="33">
        <f>RA!D26</f>
        <v>508402.7525</v>
      </c>
      <c r="F22" s="43">
        <f>RA!I26</f>
        <v>102135.8137</v>
      </c>
      <c r="G22" s="34">
        <f t="shared" si="0"/>
        <v>406266.9388</v>
      </c>
      <c r="H22" s="45">
        <f>RA!J26</f>
        <v>20.0895477449249</v>
      </c>
      <c r="I22" s="38">
        <f>VLOOKUP(B22,RMS!B:D,3,FALSE)</f>
        <v>508402.75286080502</v>
      </c>
      <c r="J22" s="39">
        <f>VLOOKUP(B22,RMS!B:E,4,FALSE)</f>
        <v>406266.82861820899</v>
      </c>
      <c r="K22" s="40">
        <f t="shared" si="1"/>
        <v>-3.6080501740798354E-4</v>
      </c>
      <c r="L22" s="40">
        <f t="shared" si="2"/>
        <v>0.11018179100938141</v>
      </c>
    </row>
    <row r="23" spans="1:12">
      <c r="A23" s="56"/>
      <c r="B23" s="30">
        <v>34</v>
      </c>
      <c r="C23" s="53" t="s">
        <v>27</v>
      </c>
      <c r="D23" s="53"/>
      <c r="E23" s="33">
        <f>RA!D27</f>
        <v>235599.8155</v>
      </c>
      <c r="F23" s="43">
        <f>RA!I27</f>
        <v>64630.113700000002</v>
      </c>
      <c r="G23" s="34">
        <f t="shared" si="0"/>
        <v>170969.70179999998</v>
      </c>
      <c r="H23" s="45">
        <f>RA!J27</f>
        <v>27.432158027305402</v>
      </c>
      <c r="I23" s="38">
        <f>VLOOKUP(B23,RMS!B:D,3,FALSE)</f>
        <v>235599.78023151</v>
      </c>
      <c r="J23" s="39">
        <f>VLOOKUP(B23,RMS!B:E,4,FALSE)</f>
        <v>170969.705368033</v>
      </c>
      <c r="K23" s="40">
        <f t="shared" si="1"/>
        <v>3.526848999899812E-2</v>
      </c>
      <c r="L23" s="40">
        <f t="shared" si="2"/>
        <v>-3.5680330183822662E-3</v>
      </c>
    </row>
    <row r="24" spans="1:12">
      <c r="A24" s="56"/>
      <c r="B24" s="30">
        <v>35</v>
      </c>
      <c r="C24" s="53" t="s">
        <v>28</v>
      </c>
      <c r="D24" s="53"/>
      <c r="E24" s="33">
        <f>RA!D28</f>
        <v>696397.68850000005</v>
      </c>
      <c r="F24" s="43">
        <f>RA!I28</f>
        <v>40769.193399999996</v>
      </c>
      <c r="G24" s="34">
        <f t="shared" si="0"/>
        <v>655628.49510000006</v>
      </c>
      <c r="H24" s="45">
        <f>RA!J28</f>
        <v>5.8542976338440296</v>
      </c>
      <c r="I24" s="38">
        <f>VLOOKUP(B24,RMS!B:D,3,FALSE)</f>
        <v>696397.68848407106</v>
      </c>
      <c r="J24" s="39">
        <f>VLOOKUP(B24,RMS!B:E,4,FALSE)</f>
        <v>655628.51166129904</v>
      </c>
      <c r="K24" s="40">
        <f t="shared" si="1"/>
        <v>1.5928992070257664E-5</v>
      </c>
      <c r="L24" s="40">
        <f t="shared" si="2"/>
        <v>-1.6561298980377614E-2</v>
      </c>
    </row>
    <row r="25" spans="1:12">
      <c r="A25" s="56"/>
      <c r="B25" s="30">
        <v>36</v>
      </c>
      <c r="C25" s="53" t="s">
        <v>29</v>
      </c>
      <c r="D25" s="53"/>
      <c r="E25" s="33">
        <f>RA!D29</f>
        <v>424354.5466</v>
      </c>
      <c r="F25" s="43">
        <f>RA!I29</f>
        <v>54999.351999999999</v>
      </c>
      <c r="G25" s="34">
        <f t="shared" si="0"/>
        <v>369355.19459999999</v>
      </c>
      <c r="H25" s="45">
        <f>RA!J29</f>
        <v>12.960707606567199</v>
      </c>
      <c r="I25" s="38">
        <f>VLOOKUP(B25,RMS!B:D,3,FALSE)</f>
        <v>424354.54632920399</v>
      </c>
      <c r="J25" s="39">
        <f>VLOOKUP(B25,RMS!B:E,4,FALSE)</f>
        <v>369355.19458035502</v>
      </c>
      <c r="K25" s="40">
        <f t="shared" si="1"/>
        <v>2.7079600840806961E-4</v>
      </c>
      <c r="L25" s="40">
        <f t="shared" si="2"/>
        <v>1.9644969142973423E-5</v>
      </c>
    </row>
    <row r="26" spans="1:12">
      <c r="A26" s="56"/>
      <c r="B26" s="30">
        <v>37</v>
      </c>
      <c r="C26" s="53" t="s">
        <v>30</v>
      </c>
      <c r="D26" s="53"/>
      <c r="E26" s="33">
        <f>RA!D30</f>
        <v>961018.6912</v>
      </c>
      <c r="F26" s="43">
        <f>RA!I30</f>
        <v>115911.3414</v>
      </c>
      <c r="G26" s="34">
        <f t="shared" si="0"/>
        <v>845107.34979999997</v>
      </c>
      <c r="H26" s="45">
        <f>RA!J30</f>
        <v>12.061299375485</v>
      </c>
      <c r="I26" s="38">
        <f>VLOOKUP(B26,RMS!B:D,3,FALSE)</f>
        <v>961018.73793362803</v>
      </c>
      <c r="J26" s="39">
        <f>VLOOKUP(B26,RMS!B:E,4,FALSE)</f>
        <v>845107.36832583405</v>
      </c>
      <c r="K26" s="40">
        <f t="shared" si="1"/>
        <v>-4.6733628027141094E-2</v>
      </c>
      <c r="L26" s="40">
        <f t="shared" si="2"/>
        <v>-1.8525834078900516E-2</v>
      </c>
    </row>
    <row r="27" spans="1:12">
      <c r="A27" s="56"/>
      <c r="B27" s="30">
        <v>38</v>
      </c>
      <c r="C27" s="53" t="s">
        <v>31</v>
      </c>
      <c r="D27" s="53"/>
      <c r="E27" s="33">
        <f>RA!D31</f>
        <v>667725.36640000006</v>
      </c>
      <c r="F27" s="43">
        <f>RA!I31</f>
        <v>13770.4292</v>
      </c>
      <c r="G27" s="34">
        <f t="shared" si="0"/>
        <v>653954.93720000004</v>
      </c>
      <c r="H27" s="45">
        <f>RA!J31</f>
        <v>2.0622893622032699</v>
      </c>
      <c r="I27" s="38">
        <f>VLOOKUP(B27,RMS!B:D,3,FALSE)</f>
        <v>667725.30762517196</v>
      </c>
      <c r="J27" s="39">
        <f>VLOOKUP(B27,RMS!B:E,4,FALSE)</f>
        <v>653954.54057168099</v>
      </c>
      <c r="K27" s="40">
        <f t="shared" si="1"/>
        <v>5.8774828095920384E-2</v>
      </c>
      <c r="L27" s="40">
        <f t="shared" si="2"/>
        <v>0.39662831905297935</v>
      </c>
    </row>
    <row r="28" spans="1:12">
      <c r="A28" s="56"/>
      <c r="B28" s="30">
        <v>39</v>
      </c>
      <c r="C28" s="53" t="s">
        <v>32</v>
      </c>
      <c r="D28" s="53"/>
      <c r="E28" s="33">
        <f>RA!D32</f>
        <v>125502.7409</v>
      </c>
      <c r="F28" s="43">
        <f>RA!I32</f>
        <v>31411.811900000001</v>
      </c>
      <c r="G28" s="34">
        <f t="shared" si="0"/>
        <v>94090.929000000004</v>
      </c>
      <c r="H28" s="45">
        <f>RA!J32</f>
        <v>25.028785566546901</v>
      </c>
      <c r="I28" s="38">
        <f>VLOOKUP(B28,RMS!B:D,3,FALSE)</f>
        <v>125502.668458634</v>
      </c>
      <c r="J28" s="39">
        <f>VLOOKUP(B28,RMS!B:E,4,FALSE)</f>
        <v>94090.962727269507</v>
      </c>
      <c r="K28" s="40">
        <f t="shared" si="1"/>
        <v>7.2441366006387398E-2</v>
      </c>
      <c r="L28" s="40">
        <f t="shared" si="2"/>
        <v>-3.3727269503287971E-2</v>
      </c>
    </row>
    <row r="29" spans="1:12">
      <c r="A29" s="56"/>
      <c r="B29" s="30">
        <v>40</v>
      </c>
      <c r="C29" s="53" t="s">
        <v>33</v>
      </c>
      <c r="D29" s="53"/>
      <c r="E29" s="33">
        <f>RA!D33</f>
        <v>16.495899999999999</v>
      </c>
      <c r="F29" s="43">
        <f>RA!I33</f>
        <v>3.7523</v>
      </c>
      <c r="G29" s="34">
        <f t="shared" si="0"/>
        <v>12.743599999999999</v>
      </c>
      <c r="H29" s="45">
        <f>RA!J33</f>
        <v>22.746864372359202</v>
      </c>
      <c r="I29" s="38">
        <f>VLOOKUP(B29,RMS!B:D,3,FALSE)</f>
        <v>16.495899999999999</v>
      </c>
      <c r="J29" s="39">
        <f>VLOOKUP(B29,RMS!B:E,4,FALSE)</f>
        <v>12.743600000000001</v>
      </c>
      <c r="K29" s="40">
        <f t="shared" si="1"/>
        <v>0</v>
      </c>
      <c r="L29" s="40">
        <f t="shared" si="2"/>
        <v>0</v>
      </c>
    </row>
    <row r="30" spans="1:12">
      <c r="A30" s="56"/>
      <c r="B30" s="30">
        <v>41</v>
      </c>
      <c r="C30" s="53" t="s">
        <v>57</v>
      </c>
      <c r="D30" s="53"/>
      <c r="E30" s="33">
        <f>RA!D34</f>
        <v>0</v>
      </c>
      <c r="F30" s="43">
        <f>RA!I34</f>
        <v>0</v>
      </c>
      <c r="G30" s="34">
        <f t="shared" si="0"/>
        <v>0</v>
      </c>
      <c r="H30" s="45">
        <f>RA!J34</f>
        <v>0</v>
      </c>
      <c r="I30" s="38">
        <v>0</v>
      </c>
      <c r="J30" s="39">
        <v>0</v>
      </c>
      <c r="K30" s="40">
        <f t="shared" si="1"/>
        <v>0</v>
      </c>
      <c r="L30" s="40">
        <f t="shared" si="2"/>
        <v>0</v>
      </c>
    </row>
    <row r="31" spans="1:12">
      <c r="A31" s="56"/>
      <c r="B31" s="30">
        <v>42</v>
      </c>
      <c r="C31" s="53" t="s">
        <v>34</v>
      </c>
      <c r="D31" s="53"/>
      <c r="E31" s="33">
        <f>RA!D35</f>
        <v>89080.283100000001</v>
      </c>
      <c r="F31" s="43">
        <f>RA!I35</f>
        <v>12522.174199999999</v>
      </c>
      <c r="G31" s="34">
        <f t="shared" si="0"/>
        <v>76558.108900000007</v>
      </c>
      <c r="H31" s="45">
        <f>RA!J35</f>
        <v>14.0571782713609</v>
      </c>
      <c r="I31" s="38">
        <f>VLOOKUP(B31,RMS!B:D,3,FALSE)</f>
        <v>89080.282600000006</v>
      </c>
      <c r="J31" s="39">
        <f>VLOOKUP(B31,RMS!B:E,4,FALSE)</f>
        <v>76558.108500000002</v>
      </c>
      <c r="K31" s="40">
        <f t="shared" si="1"/>
        <v>4.999999946448952E-4</v>
      </c>
      <c r="L31" s="40">
        <f t="shared" si="2"/>
        <v>4.0000000444706529E-4</v>
      </c>
    </row>
    <row r="32" spans="1:12">
      <c r="A32" s="56"/>
      <c r="B32" s="30">
        <v>71</v>
      </c>
      <c r="C32" s="53" t="s">
        <v>58</v>
      </c>
      <c r="D32" s="53"/>
      <c r="E32" s="33">
        <f>RA!D36</f>
        <v>0</v>
      </c>
      <c r="F32" s="43">
        <f>RA!I36</f>
        <v>0</v>
      </c>
      <c r="G32" s="34">
        <f t="shared" si="0"/>
        <v>0</v>
      </c>
      <c r="H32" s="45">
        <f>RA!J36</f>
        <v>0</v>
      </c>
      <c r="I32" s="38">
        <v>0</v>
      </c>
      <c r="J32" s="39">
        <v>0</v>
      </c>
      <c r="K32" s="40">
        <f t="shared" si="1"/>
        <v>0</v>
      </c>
      <c r="L32" s="40">
        <f t="shared" si="2"/>
        <v>0</v>
      </c>
    </row>
    <row r="33" spans="1:12">
      <c r="A33" s="56"/>
      <c r="B33" s="30">
        <v>72</v>
      </c>
      <c r="C33" s="53" t="s">
        <v>59</v>
      </c>
      <c r="D33" s="53"/>
      <c r="E33" s="33">
        <f>RA!D37</f>
        <v>0</v>
      </c>
      <c r="F33" s="43">
        <f>RA!I37</f>
        <v>0</v>
      </c>
      <c r="G33" s="34">
        <f t="shared" si="0"/>
        <v>0</v>
      </c>
      <c r="H33" s="45">
        <f>RA!J37</f>
        <v>0</v>
      </c>
      <c r="I33" s="38">
        <v>0</v>
      </c>
      <c r="J33" s="39">
        <v>0</v>
      </c>
      <c r="K33" s="40">
        <f t="shared" si="1"/>
        <v>0</v>
      </c>
      <c r="L33" s="40">
        <f t="shared" si="2"/>
        <v>0</v>
      </c>
    </row>
    <row r="34" spans="1:12">
      <c r="A34" s="56"/>
      <c r="B34" s="30">
        <v>73</v>
      </c>
      <c r="C34" s="53" t="s">
        <v>60</v>
      </c>
      <c r="D34" s="53"/>
      <c r="E34" s="33">
        <f>RA!D38</f>
        <v>0</v>
      </c>
      <c r="F34" s="43">
        <f>RA!I38</f>
        <v>0</v>
      </c>
      <c r="G34" s="34">
        <f t="shared" si="0"/>
        <v>0</v>
      </c>
      <c r="H34" s="45">
        <f>RA!J38</f>
        <v>0</v>
      </c>
      <c r="I34" s="38">
        <v>0</v>
      </c>
      <c r="J34" s="39">
        <v>0</v>
      </c>
      <c r="K34" s="40">
        <f t="shared" si="1"/>
        <v>0</v>
      </c>
      <c r="L34" s="40">
        <f t="shared" si="2"/>
        <v>0</v>
      </c>
    </row>
    <row r="35" spans="1:12">
      <c r="A35" s="56"/>
      <c r="B35" s="30">
        <v>75</v>
      </c>
      <c r="C35" s="53" t="s">
        <v>35</v>
      </c>
      <c r="D35" s="53"/>
      <c r="E35" s="33">
        <f>RA!D39</f>
        <v>289533.33260000002</v>
      </c>
      <c r="F35" s="43">
        <f>RA!I39</f>
        <v>13650.101000000001</v>
      </c>
      <c r="G35" s="34">
        <f t="shared" si="0"/>
        <v>275883.2316</v>
      </c>
      <c r="H35" s="45">
        <f>RA!J39</f>
        <v>4.7145179718765098</v>
      </c>
      <c r="I35" s="38">
        <f>VLOOKUP(B35,RMS!B:D,3,FALSE)</f>
        <v>289533.33333333302</v>
      </c>
      <c r="J35" s="39">
        <f>VLOOKUP(B35,RMS!B:E,4,FALSE)</f>
        <v>275883.22820512799</v>
      </c>
      <c r="K35" s="40">
        <f t="shared" si="1"/>
        <v>-7.3333299951627851E-4</v>
      </c>
      <c r="L35" s="40">
        <f t="shared" si="2"/>
        <v>3.394872008357197E-3</v>
      </c>
    </row>
    <row r="36" spans="1:12">
      <c r="A36" s="56"/>
      <c r="B36" s="30">
        <v>76</v>
      </c>
      <c r="C36" s="53" t="s">
        <v>36</v>
      </c>
      <c r="D36" s="53"/>
      <c r="E36" s="33">
        <f>RA!D40</f>
        <v>370361.03470000002</v>
      </c>
      <c r="F36" s="43">
        <f>RA!I40</f>
        <v>26328.483800000002</v>
      </c>
      <c r="G36" s="34">
        <f t="shared" si="0"/>
        <v>344032.55090000003</v>
      </c>
      <c r="H36" s="45">
        <f>RA!J40</f>
        <v>7.1088698143762903</v>
      </c>
      <c r="I36" s="38">
        <f>VLOOKUP(B36,RMS!B:D,3,FALSE)</f>
        <v>370361.02993162401</v>
      </c>
      <c r="J36" s="39">
        <f>VLOOKUP(B36,RMS!B:E,4,FALSE)</f>
        <v>344032.55612136802</v>
      </c>
      <c r="K36" s="40">
        <f t="shared" si="1"/>
        <v>4.7683760058134794E-3</v>
      </c>
      <c r="L36" s="40">
        <f t="shared" si="2"/>
        <v>-5.2213679882697761E-3</v>
      </c>
    </row>
    <row r="37" spans="1:12">
      <c r="A37" s="56"/>
      <c r="B37" s="30">
        <v>77</v>
      </c>
      <c r="C37" s="53" t="s">
        <v>61</v>
      </c>
      <c r="D37" s="53"/>
      <c r="E37" s="33">
        <f>RA!D41</f>
        <v>0</v>
      </c>
      <c r="F37" s="43">
        <f>RA!I41</f>
        <v>0</v>
      </c>
      <c r="G37" s="34">
        <f t="shared" si="0"/>
        <v>0</v>
      </c>
      <c r="H37" s="45">
        <f>RA!J41</f>
        <v>0</v>
      </c>
      <c r="I37" s="38">
        <v>0</v>
      </c>
      <c r="J37" s="39">
        <v>0</v>
      </c>
      <c r="K37" s="40">
        <f t="shared" si="1"/>
        <v>0</v>
      </c>
      <c r="L37" s="40">
        <f t="shared" si="2"/>
        <v>0</v>
      </c>
    </row>
    <row r="38" spans="1:12">
      <c r="A38" s="56"/>
      <c r="B38" s="30">
        <v>78</v>
      </c>
      <c r="C38" s="53" t="s">
        <v>62</v>
      </c>
      <c r="D38" s="53"/>
      <c r="E38" s="33">
        <f>RA!D42</f>
        <v>0</v>
      </c>
      <c r="F38" s="43">
        <f>RA!I42</f>
        <v>0</v>
      </c>
      <c r="G38" s="34">
        <f t="shared" si="0"/>
        <v>0</v>
      </c>
      <c r="H38" s="45">
        <f>RA!J42</f>
        <v>0</v>
      </c>
      <c r="I38" s="38">
        <v>0</v>
      </c>
      <c r="J38" s="39">
        <v>0</v>
      </c>
      <c r="K38" s="40">
        <f t="shared" si="1"/>
        <v>0</v>
      </c>
      <c r="L38" s="40">
        <f t="shared" si="2"/>
        <v>0</v>
      </c>
    </row>
    <row r="39" spans="1:12">
      <c r="A39" s="56"/>
      <c r="B39" s="30">
        <v>99</v>
      </c>
      <c r="C39" s="53" t="s">
        <v>37</v>
      </c>
      <c r="D39" s="53"/>
      <c r="E39" s="33">
        <f>RA!D43</f>
        <v>60243.861900000004</v>
      </c>
      <c r="F39" s="43">
        <f>RA!I43</f>
        <v>5338.3307999999997</v>
      </c>
      <c r="G39" s="34">
        <f t="shared" si="0"/>
        <v>54905.531100000007</v>
      </c>
      <c r="H39" s="45">
        <f>RA!J43</f>
        <v>8.86120283733006</v>
      </c>
      <c r="I39" s="38">
        <f>VLOOKUP(B39,RMS!B:D,3,FALSE)</f>
        <v>60243.862037667299</v>
      </c>
      <c r="J39" s="39">
        <f>VLOOKUP(B39,RMS!B:E,4,FALSE)</f>
        <v>54905.530973451299</v>
      </c>
      <c r="K39" s="40">
        <f t="shared" si="1"/>
        <v>-1.3766729534836486E-4</v>
      </c>
      <c r="L39" s="40">
        <f t="shared" si="2"/>
        <v>1.2654870806727558E-4</v>
      </c>
    </row>
  </sheetData>
  <mergeCells count="39">
    <mergeCell ref="C39:D39"/>
    <mergeCell ref="C10:D10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:D2"/>
    <mergeCell ref="C4:D4"/>
    <mergeCell ref="C5:D5"/>
    <mergeCell ref="C6:D6"/>
    <mergeCell ref="C7:D7"/>
    <mergeCell ref="A3:D3"/>
    <mergeCell ref="A4:A3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29:D29"/>
    <mergeCell ref="C27:D27"/>
    <mergeCell ref="C28:D28"/>
    <mergeCell ref="C23:D23"/>
    <mergeCell ref="C24:D24"/>
    <mergeCell ref="C25:D25"/>
    <mergeCell ref="C26:D26"/>
  </mergeCells>
  <phoneticPr fontId="2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3"/>
  <sheetViews>
    <sheetView workbookViewId="0">
      <selection sqref="A1:XFD1048576"/>
    </sheetView>
  </sheetViews>
  <sheetFormatPr defaultRowHeight="11.25"/>
  <cols>
    <col min="1" max="1" width="7.75" style="1" customWidth="1"/>
    <col min="2" max="3" width="9" style="1"/>
    <col min="4" max="5" width="11.5" style="1" bestFit="1" customWidth="1"/>
    <col min="6" max="7" width="12.25" style="1" bestFit="1" customWidth="1"/>
    <col min="8" max="8" width="9" style="1"/>
    <col min="9" max="9" width="12.25" style="1" bestFit="1" customWidth="1"/>
    <col min="10" max="10" width="9" style="1"/>
    <col min="11" max="11" width="12.25" style="1" bestFit="1" customWidth="1"/>
    <col min="12" max="12" width="10.5" style="1" bestFit="1" customWidth="1"/>
    <col min="13" max="13" width="12.25" style="1" bestFit="1" customWidth="1"/>
    <col min="14" max="15" width="13.875" style="1" bestFit="1" customWidth="1"/>
    <col min="16" max="17" width="10.5" style="1" bestFit="1" customWidth="1"/>
    <col min="18" max="18" width="18.875" style="1" bestFit="1" customWidth="1"/>
    <col min="19" max="19" width="7.5" style="1" customWidth="1"/>
    <col min="20" max="20" width="13.875" style="1" bestFit="1" customWidth="1"/>
    <col min="21" max="21" width="23.875" style="1" bestFit="1" customWidth="1"/>
    <col min="22" max="22" width="36" style="1" bestFit="1" customWidth="1"/>
    <col min="23" max="16384" width="9" style="1"/>
  </cols>
  <sheetData>
    <row r="1" spans="1:23" ht="12.75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46" t="s">
        <v>42</v>
      </c>
      <c r="W1" s="61"/>
    </row>
    <row r="2" spans="1:23" ht="12.7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46"/>
      <c r="W2" s="61"/>
    </row>
    <row r="3" spans="1:23" ht="23.25" thickBot="1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13" t="s">
        <v>43</v>
      </c>
      <c r="W3" s="61"/>
    </row>
    <row r="4" spans="1:23" ht="12.75" thickTop="1" thickBot="1">
      <c r="A4" s="60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W4" s="61"/>
    </row>
    <row r="5" spans="1:23" ht="12.75" thickTop="1" thickBot="1">
      <c r="A5" s="2"/>
      <c r="B5" s="3"/>
      <c r="C5" s="4"/>
      <c r="D5" s="5" t="s">
        <v>0</v>
      </c>
      <c r="E5" s="5" t="s">
        <v>1</v>
      </c>
      <c r="F5" s="5" t="s">
        <v>2</v>
      </c>
      <c r="G5" s="5" t="s">
        <v>44</v>
      </c>
      <c r="H5" s="5" t="s">
        <v>45</v>
      </c>
      <c r="I5" s="5" t="s">
        <v>3</v>
      </c>
      <c r="J5" s="5" t="s">
        <v>4</v>
      </c>
      <c r="K5" s="5" t="s">
        <v>46</v>
      </c>
      <c r="L5" s="5" t="s">
        <v>47</v>
      </c>
      <c r="M5" s="5" t="s">
        <v>48</v>
      </c>
      <c r="N5" s="5" t="s">
        <v>49</v>
      </c>
      <c r="O5" s="5" t="s">
        <v>50</v>
      </c>
      <c r="P5" s="5" t="s">
        <v>51</v>
      </c>
      <c r="Q5" s="5" t="s">
        <v>52</v>
      </c>
      <c r="R5" s="5" t="s">
        <v>53</v>
      </c>
      <c r="S5" s="5" t="s">
        <v>54</v>
      </c>
      <c r="T5" s="5" t="s">
        <v>55</v>
      </c>
      <c r="U5" s="14" t="s">
        <v>56</v>
      </c>
    </row>
    <row r="6" spans="1:23" ht="12" thickBot="1">
      <c r="A6" s="6" t="s">
        <v>5</v>
      </c>
      <c r="B6" s="62" t="s">
        <v>6</v>
      </c>
      <c r="C6" s="63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15"/>
    </row>
    <row r="7" spans="1:23" ht="12" thickBot="1">
      <c r="A7" s="64" t="s">
        <v>7</v>
      </c>
      <c r="B7" s="65"/>
      <c r="C7" s="66"/>
      <c r="D7" s="7">
        <v>14145443.8761</v>
      </c>
      <c r="E7" s="7">
        <v>17875594</v>
      </c>
      <c r="F7" s="47">
        <v>79.132720714623602</v>
      </c>
      <c r="G7" s="16"/>
      <c r="H7" s="16"/>
      <c r="I7" s="7">
        <v>1123639.8008000001</v>
      </c>
      <c r="J7" s="47">
        <v>7.9434750202394904</v>
      </c>
      <c r="K7" s="16"/>
      <c r="L7" s="16"/>
      <c r="M7" s="16"/>
      <c r="N7" s="7">
        <v>459223759.76090002</v>
      </c>
      <c r="O7" s="7">
        <v>802694788.52890003</v>
      </c>
      <c r="P7" s="7">
        <v>1453805</v>
      </c>
      <c r="Q7" s="7">
        <v>1230395</v>
      </c>
      <c r="R7" s="7">
        <v>18.157583540245199</v>
      </c>
      <c r="S7" s="7">
        <v>11.1722534967895</v>
      </c>
      <c r="T7" s="7">
        <v>11.104053044510099</v>
      </c>
      <c r="U7" s="48">
        <v>0.61419422264989998</v>
      </c>
    </row>
    <row r="8" spans="1:23" ht="12" thickBot="1">
      <c r="A8" s="67">
        <v>41452</v>
      </c>
      <c r="B8" s="57" t="s">
        <v>8</v>
      </c>
      <c r="C8" s="58"/>
      <c r="D8" s="8">
        <v>626952.6605</v>
      </c>
      <c r="E8" s="8">
        <v>569667</v>
      </c>
      <c r="F8" s="49">
        <v>110.055990692808</v>
      </c>
      <c r="G8" s="9"/>
      <c r="H8" s="9"/>
      <c r="I8" s="8">
        <v>32778.545299999998</v>
      </c>
      <c r="J8" s="49">
        <v>5.2282329057921002</v>
      </c>
      <c r="K8" s="9"/>
      <c r="L8" s="9"/>
      <c r="M8" s="9"/>
      <c r="N8" s="8">
        <v>13349721.5792</v>
      </c>
      <c r="O8" s="8">
        <v>23448510.9333</v>
      </c>
      <c r="P8" s="8">
        <v>64334</v>
      </c>
      <c r="Q8" s="8">
        <v>41991</v>
      </c>
      <c r="R8" s="8">
        <v>53.209020980686297</v>
      </c>
      <c r="S8" s="8">
        <v>11.465106009264201</v>
      </c>
      <c r="T8" s="8">
        <v>12.8432752256436</v>
      </c>
      <c r="U8" s="50">
        <v>-10.7306679345134</v>
      </c>
    </row>
    <row r="9" spans="1:23" ht="12" thickBot="1">
      <c r="A9" s="68"/>
      <c r="B9" s="57" t="s">
        <v>9</v>
      </c>
      <c r="C9" s="58"/>
      <c r="D9" s="8">
        <v>81325.805500000002</v>
      </c>
      <c r="E9" s="8">
        <v>105508</v>
      </c>
      <c r="F9" s="49">
        <v>77.080226617886794</v>
      </c>
      <c r="G9" s="9"/>
      <c r="H9" s="9"/>
      <c r="I9" s="8">
        <v>16405.311799999999</v>
      </c>
      <c r="J9" s="49">
        <v>20.1723323847066</v>
      </c>
      <c r="K9" s="9"/>
      <c r="L9" s="9"/>
      <c r="M9" s="9"/>
      <c r="N9" s="8">
        <v>2542701.4172999999</v>
      </c>
      <c r="O9" s="8">
        <v>4733521.1315000001</v>
      </c>
      <c r="P9" s="8">
        <v>7463</v>
      </c>
      <c r="Q9" s="8">
        <v>6104</v>
      </c>
      <c r="R9" s="8">
        <v>22.264089121887299</v>
      </c>
      <c r="S9" s="8">
        <v>12.5494372236366</v>
      </c>
      <c r="T9" s="8">
        <v>12.208456749672299</v>
      </c>
      <c r="U9" s="50">
        <v>2.79298588638905</v>
      </c>
    </row>
    <row r="10" spans="1:23" ht="12" thickBot="1">
      <c r="A10" s="68"/>
      <c r="B10" s="57" t="s">
        <v>10</v>
      </c>
      <c r="C10" s="58"/>
      <c r="D10" s="8">
        <v>102027.0978</v>
      </c>
      <c r="E10" s="8">
        <v>124653</v>
      </c>
      <c r="F10" s="49">
        <v>81.8488907607519</v>
      </c>
      <c r="G10" s="9"/>
      <c r="H10" s="9"/>
      <c r="I10" s="8">
        <v>21924.656599999998</v>
      </c>
      <c r="J10" s="49">
        <v>21.489052489739599</v>
      </c>
      <c r="K10" s="9"/>
      <c r="L10" s="9"/>
      <c r="M10" s="9"/>
      <c r="N10" s="8">
        <v>4684482.3317</v>
      </c>
      <c r="O10" s="8">
        <v>7912556.6988000004</v>
      </c>
      <c r="P10" s="8">
        <v>87015</v>
      </c>
      <c r="Q10" s="8">
        <v>76877</v>
      </c>
      <c r="R10" s="8">
        <v>13.1872991922161</v>
      </c>
      <c r="S10" s="8">
        <v>1.38540021835316</v>
      </c>
      <c r="T10" s="8">
        <v>1.3473665725769699</v>
      </c>
      <c r="U10" s="50">
        <v>2.8228135201128399</v>
      </c>
    </row>
    <row r="11" spans="1:23" ht="12" thickBot="1">
      <c r="A11" s="68"/>
      <c r="B11" s="57" t="s">
        <v>11</v>
      </c>
      <c r="C11" s="58"/>
      <c r="D11" s="8">
        <v>45434.186900000001</v>
      </c>
      <c r="E11" s="8">
        <v>71014</v>
      </c>
      <c r="F11" s="49">
        <v>63.979196918917403</v>
      </c>
      <c r="G11" s="9"/>
      <c r="H11" s="9"/>
      <c r="I11" s="8">
        <v>11641.3747</v>
      </c>
      <c r="J11" s="49">
        <v>25.622500355563801</v>
      </c>
      <c r="K11" s="9"/>
      <c r="L11" s="9"/>
      <c r="M11" s="9"/>
      <c r="N11" s="8">
        <v>1755381.9143000001</v>
      </c>
      <c r="O11" s="8">
        <v>3026215.7313999999</v>
      </c>
      <c r="P11" s="8">
        <v>2853</v>
      </c>
      <c r="Q11" s="8">
        <v>2868</v>
      </c>
      <c r="R11" s="8">
        <v>-0.52301255230126098</v>
      </c>
      <c r="S11" s="8">
        <v>18.919593410445099</v>
      </c>
      <c r="T11" s="8">
        <v>19.323988842398901</v>
      </c>
      <c r="U11" s="50">
        <v>-2.0927119926009001</v>
      </c>
    </row>
    <row r="12" spans="1:23" ht="12" thickBot="1">
      <c r="A12" s="68"/>
      <c r="B12" s="57" t="s">
        <v>12</v>
      </c>
      <c r="C12" s="58"/>
      <c r="D12" s="8">
        <v>155325.6121</v>
      </c>
      <c r="E12" s="8">
        <v>256540</v>
      </c>
      <c r="F12" s="49">
        <v>60.546352264753999</v>
      </c>
      <c r="G12" s="9"/>
      <c r="H12" s="9"/>
      <c r="I12" s="8">
        <v>-3496.6880999999998</v>
      </c>
      <c r="J12" s="49">
        <v>-2.2511986611382602</v>
      </c>
      <c r="K12" s="9"/>
      <c r="L12" s="9"/>
      <c r="M12" s="9"/>
      <c r="N12" s="8">
        <v>6920420.4671</v>
      </c>
      <c r="O12" s="8">
        <v>12340659.1504</v>
      </c>
      <c r="P12" s="8">
        <v>3459</v>
      </c>
      <c r="Q12" s="8">
        <v>2833</v>
      </c>
      <c r="R12" s="8">
        <v>22.096717260854199</v>
      </c>
      <c r="S12" s="8">
        <v>53.501153512575897</v>
      </c>
      <c r="T12" s="8">
        <v>62.326441934345198</v>
      </c>
      <c r="U12" s="50">
        <v>-14.159782185329799</v>
      </c>
    </row>
    <row r="13" spans="1:23" ht="12" thickBot="1">
      <c r="A13" s="68"/>
      <c r="B13" s="57" t="s">
        <v>13</v>
      </c>
      <c r="C13" s="58"/>
      <c r="D13" s="8">
        <v>290038.35139999999</v>
      </c>
      <c r="E13" s="8">
        <v>378555</v>
      </c>
      <c r="F13" s="49">
        <v>76.617229042014998</v>
      </c>
      <c r="G13" s="9"/>
      <c r="H13" s="9"/>
      <c r="I13" s="8">
        <v>35286.880400000002</v>
      </c>
      <c r="J13" s="49">
        <v>12.166280848609199</v>
      </c>
      <c r="K13" s="9"/>
      <c r="L13" s="9"/>
      <c r="M13" s="9"/>
      <c r="N13" s="8">
        <v>7822575.6701999996</v>
      </c>
      <c r="O13" s="8">
        <v>13632352.3935</v>
      </c>
      <c r="P13" s="8">
        <v>20652</v>
      </c>
      <c r="Q13" s="8">
        <v>15082</v>
      </c>
      <c r="R13" s="8">
        <v>36.931441453388103</v>
      </c>
      <c r="S13" s="8">
        <v>16.538775421266699</v>
      </c>
      <c r="T13" s="8">
        <v>18.4324433099058</v>
      </c>
      <c r="U13" s="50">
        <v>-10.2735587290344</v>
      </c>
    </row>
    <row r="14" spans="1:23" ht="12" thickBot="1">
      <c r="A14" s="68"/>
      <c r="B14" s="57" t="s">
        <v>14</v>
      </c>
      <c r="C14" s="58"/>
      <c r="D14" s="8">
        <v>151017.576</v>
      </c>
      <c r="E14" s="8">
        <v>179263</v>
      </c>
      <c r="F14" s="49">
        <v>84.243584007854395</v>
      </c>
      <c r="G14" s="9"/>
      <c r="H14" s="9"/>
      <c r="I14" s="8">
        <v>19347.914400000001</v>
      </c>
      <c r="J14" s="49">
        <v>12.8116970967671</v>
      </c>
      <c r="K14" s="9"/>
      <c r="L14" s="9"/>
      <c r="M14" s="9"/>
      <c r="N14" s="8">
        <v>4671738.1665000003</v>
      </c>
      <c r="O14" s="8">
        <v>8081586.7578999996</v>
      </c>
      <c r="P14" s="8">
        <v>3758</v>
      </c>
      <c r="Q14" s="8">
        <v>3162</v>
      </c>
      <c r="R14" s="8">
        <v>18.848829854522499</v>
      </c>
      <c r="S14" s="8">
        <v>47.246043108036197</v>
      </c>
      <c r="T14" s="8">
        <v>48.143342820999401</v>
      </c>
      <c r="U14" s="50">
        <v>-1.8638084943527999</v>
      </c>
    </row>
    <row r="15" spans="1:23" ht="12" thickBot="1">
      <c r="A15" s="68"/>
      <c r="B15" s="57" t="s">
        <v>15</v>
      </c>
      <c r="C15" s="58"/>
      <c r="D15" s="8">
        <v>90425.756599999993</v>
      </c>
      <c r="E15" s="8">
        <v>125874</v>
      </c>
      <c r="F15" s="49">
        <v>71.838311803867398</v>
      </c>
      <c r="G15" s="9"/>
      <c r="H15" s="9"/>
      <c r="I15" s="8">
        <v>10408.7968</v>
      </c>
      <c r="J15" s="49">
        <v>11.510876094787401</v>
      </c>
      <c r="K15" s="9"/>
      <c r="L15" s="9"/>
      <c r="M15" s="9"/>
      <c r="N15" s="8">
        <v>2720197.9942000001</v>
      </c>
      <c r="O15" s="8">
        <v>5159326.9742999999</v>
      </c>
      <c r="P15" s="8">
        <v>5996</v>
      </c>
      <c r="Q15" s="8">
        <v>4176</v>
      </c>
      <c r="R15" s="8">
        <v>43.582375478927197</v>
      </c>
      <c r="S15" s="8">
        <v>17.7312875250167</v>
      </c>
      <c r="T15" s="8">
        <v>21.8874042145594</v>
      </c>
      <c r="U15" s="50">
        <v>-18.988623085683599</v>
      </c>
    </row>
    <row r="16" spans="1:23" ht="12" thickBot="1">
      <c r="A16" s="68"/>
      <c r="B16" s="57" t="s">
        <v>16</v>
      </c>
      <c r="C16" s="58"/>
      <c r="D16" s="8">
        <v>605692.86289999995</v>
      </c>
      <c r="E16" s="8">
        <v>776683</v>
      </c>
      <c r="F16" s="49">
        <v>77.984565504845605</v>
      </c>
      <c r="G16" s="9"/>
      <c r="H16" s="9"/>
      <c r="I16" s="8">
        <v>45939.625800000002</v>
      </c>
      <c r="J16" s="49">
        <v>7.5846404364161399</v>
      </c>
      <c r="K16" s="9"/>
      <c r="L16" s="9"/>
      <c r="M16" s="9"/>
      <c r="N16" s="8">
        <v>25706229.878400002</v>
      </c>
      <c r="O16" s="8">
        <v>43999149.956</v>
      </c>
      <c r="P16" s="8">
        <v>72745</v>
      </c>
      <c r="Q16" s="8">
        <v>64935</v>
      </c>
      <c r="R16" s="8">
        <v>12.027412027412</v>
      </c>
      <c r="S16" s="8">
        <v>9.7154487593649108</v>
      </c>
      <c r="T16" s="8">
        <v>10.200006622006599</v>
      </c>
      <c r="U16" s="50">
        <v>-4.7505641966572698</v>
      </c>
    </row>
    <row r="17" spans="1:21" ht="12" thickBot="1">
      <c r="A17" s="68"/>
      <c r="B17" s="57" t="s">
        <v>17</v>
      </c>
      <c r="C17" s="58"/>
      <c r="D17" s="8">
        <v>503260.27429999999</v>
      </c>
      <c r="E17" s="8">
        <v>500742</v>
      </c>
      <c r="F17" s="49">
        <v>100.50290854372101</v>
      </c>
      <c r="G17" s="9"/>
      <c r="H17" s="9"/>
      <c r="I17" s="8">
        <v>40515.145700000001</v>
      </c>
      <c r="J17" s="49">
        <v>8.0505352337523099</v>
      </c>
      <c r="K17" s="9"/>
      <c r="L17" s="9"/>
      <c r="M17" s="9"/>
      <c r="N17" s="8">
        <v>19505540.3906</v>
      </c>
      <c r="O17" s="8">
        <v>34064124.986199997</v>
      </c>
      <c r="P17" s="8">
        <v>18383</v>
      </c>
      <c r="Q17" s="8">
        <v>11696</v>
      </c>
      <c r="R17" s="8">
        <v>57.173392612859097</v>
      </c>
      <c r="S17" s="8">
        <v>32.332335853777899</v>
      </c>
      <c r="T17" s="8">
        <v>43.729313440492497</v>
      </c>
      <c r="U17" s="50">
        <v>-26.0625577902651</v>
      </c>
    </row>
    <row r="18" spans="1:21" ht="12" thickBot="1">
      <c r="A18" s="68"/>
      <c r="B18" s="57" t="s">
        <v>18</v>
      </c>
      <c r="C18" s="58"/>
      <c r="D18" s="8">
        <v>1417734.8137999999</v>
      </c>
      <c r="E18" s="8">
        <v>1741517</v>
      </c>
      <c r="F18" s="49">
        <v>81.408037578731694</v>
      </c>
      <c r="G18" s="9"/>
      <c r="H18" s="9"/>
      <c r="I18" s="8">
        <v>165482.217</v>
      </c>
      <c r="J18" s="49">
        <v>11.672296919651201</v>
      </c>
      <c r="K18" s="9"/>
      <c r="L18" s="9"/>
      <c r="M18" s="9"/>
      <c r="N18" s="8">
        <v>41924584.404899999</v>
      </c>
      <c r="O18" s="8">
        <v>74982296.902799994</v>
      </c>
      <c r="P18" s="8">
        <v>214912</v>
      </c>
      <c r="Q18" s="8">
        <v>176389</v>
      </c>
      <c r="R18" s="8">
        <v>21.8397972662694</v>
      </c>
      <c r="S18" s="8">
        <v>7.7262742434112601</v>
      </c>
      <c r="T18" s="8">
        <v>7.8902615032683503</v>
      </c>
      <c r="U18" s="50">
        <v>-2.0783501255206902</v>
      </c>
    </row>
    <row r="19" spans="1:21" ht="12" thickBot="1">
      <c r="A19" s="68"/>
      <c r="B19" s="57" t="s">
        <v>19</v>
      </c>
      <c r="C19" s="58"/>
      <c r="D19" s="8">
        <v>356064.5919</v>
      </c>
      <c r="E19" s="8">
        <v>877371</v>
      </c>
      <c r="F19" s="49">
        <v>40.583127536697702</v>
      </c>
      <c r="G19" s="9"/>
      <c r="H19" s="9"/>
      <c r="I19" s="8">
        <v>49882.077899999997</v>
      </c>
      <c r="J19" s="49">
        <v>14.009277820584099</v>
      </c>
      <c r="K19" s="9"/>
      <c r="L19" s="9"/>
      <c r="M19" s="9"/>
      <c r="N19" s="8">
        <v>16302798.821900001</v>
      </c>
      <c r="O19" s="8">
        <v>30350210.920699999</v>
      </c>
      <c r="P19" s="8">
        <v>13841</v>
      </c>
      <c r="Q19" s="8">
        <v>10268</v>
      </c>
      <c r="R19" s="8">
        <v>34.797428905337</v>
      </c>
      <c r="S19" s="8">
        <v>30.390939960985499</v>
      </c>
      <c r="T19" s="8">
        <v>49.421768601480302</v>
      </c>
      <c r="U19" s="50">
        <v>-38.506976134247097</v>
      </c>
    </row>
    <row r="20" spans="1:21" ht="12" thickBot="1">
      <c r="A20" s="68"/>
      <c r="B20" s="57" t="s">
        <v>20</v>
      </c>
      <c r="C20" s="58"/>
      <c r="D20" s="8">
        <v>1271699.1009</v>
      </c>
      <c r="E20" s="8">
        <v>1305816</v>
      </c>
      <c r="F20" s="49">
        <v>97.387311910713294</v>
      </c>
      <c r="G20" s="9"/>
      <c r="H20" s="9"/>
      <c r="I20" s="8">
        <v>-55455.842299999997</v>
      </c>
      <c r="J20" s="49">
        <v>-4.3607675951609197</v>
      </c>
      <c r="K20" s="9"/>
      <c r="L20" s="9"/>
      <c r="M20" s="9"/>
      <c r="N20" s="8">
        <v>28019468.962499999</v>
      </c>
      <c r="O20" s="8">
        <v>46574934.079599999</v>
      </c>
      <c r="P20" s="8">
        <v>64782</v>
      </c>
      <c r="Q20" s="8">
        <v>42204</v>
      </c>
      <c r="R20" s="8">
        <v>53.497298834233703</v>
      </c>
      <c r="S20" s="8">
        <v>22.425430675187599</v>
      </c>
      <c r="T20" s="8">
        <v>15.8654618069377</v>
      </c>
      <c r="U20" s="50">
        <v>41.347481391189298</v>
      </c>
    </row>
    <row r="21" spans="1:21" ht="12" thickBot="1">
      <c r="A21" s="68"/>
      <c r="B21" s="57" t="s">
        <v>21</v>
      </c>
      <c r="C21" s="58"/>
      <c r="D21" s="8">
        <v>316751.66499999998</v>
      </c>
      <c r="E21" s="8">
        <v>359040</v>
      </c>
      <c r="F21" s="49">
        <v>88.221831829322596</v>
      </c>
      <c r="G21" s="9"/>
      <c r="H21" s="9"/>
      <c r="I21" s="8">
        <v>25827.928800000002</v>
      </c>
      <c r="J21" s="49">
        <v>8.1539993799243309</v>
      </c>
      <c r="K21" s="9"/>
      <c r="L21" s="9"/>
      <c r="M21" s="9"/>
      <c r="N21" s="8">
        <v>8758417.8526000008</v>
      </c>
      <c r="O21" s="8">
        <v>15698114.1218</v>
      </c>
      <c r="P21" s="8">
        <v>45838</v>
      </c>
      <c r="Q21" s="8">
        <v>34614</v>
      </c>
      <c r="R21" s="8">
        <v>32.426185936326299</v>
      </c>
      <c r="S21" s="8">
        <v>7.9250789737772198</v>
      </c>
      <c r="T21" s="8">
        <v>8.2375004333506698</v>
      </c>
      <c r="U21" s="50">
        <v>-3.7926730578194601</v>
      </c>
    </row>
    <row r="22" spans="1:21" ht="12" thickBot="1">
      <c r="A22" s="68"/>
      <c r="B22" s="57" t="s">
        <v>22</v>
      </c>
      <c r="C22" s="58"/>
      <c r="D22" s="8">
        <v>903031.56640000001</v>
      </c>
      <c r="E22" s="8">
        <v>837762</v>
      </c>
      <c r="F22" s="49">
        <v>107.790943776395</v>
      </c>
      <c r="G22" s="9"/>
      <c r="H22" s="9"/>
      <c r="I22" s="8">
        <v>98911.352799999993</v>
      </c>
      <c r="J22" s="49">
        <v>10.953255288108799</v>
      </c>
      <c r="K22" s="9"/>
      <c r="L22" s="9"/>
      <c r="M22" s="9"/>
      <c r="N22" s="8">
        <v>39189787.651500002</v>
      </c>
      <c r="O22" s="8">
        <v>62118568.611400001</v>
      </c>
      <c r="P22" s="8">
        <v>100426</v>
      </c>
      <c r="Q22" s="8">
        <v>91890</v>
      </c>
      <c r="R22" s="8">
        <v>9.2893677222766406</v>
      </c>
      <c r="S22" s="8">
        <v>10.5026141656543</v>
      </c>
      <c r="T22" s="8">
        <v>10.6971409293721</v>
      </c>
      <c r="U22" s="50">
        <v>-1.81849304409588</v>
      </c>
    </row>
    <row r="23" spans="1:21" ht="12" thickBot="1">
      <c r="A23" s="68"/>
      <c r="B23" s="57" t="s">
        <v>23</v>
      </c>
      <c r="C23" s="58"/>
      <c r="D23" s="8">
        <v>2358843.2318000002</v>
      </c>
      <c r="E23" s="8">
        <v>2678511</v>
      </c>
      <c r="F23" s="49">
        <v>88.065467410811493</v>
      </c>
      <c r="G23" s="9"/>
      <c r="H23" s="9"/>
      <c r="I23" s="8">
        <v>70883.078899999993</v>
      </c>
      <c r="J23" s="49">
        <v>3.0049932078746102</v>
      </c>
      <c r="K23" s="9"/>
      <c r="L23" s="9"/>
      <c r="M23" s="9"/>
      <c r="N23" s="8">
        <v>68734961.606199995</v>
      </c>
      <c r="O23" s="8">
        <v>121010724.77770001</v>
      </c>
      <c r="P23" s="8">
        <v>161003</v>
      </c>
      <c r="Q23" s="8">
        <v>140102</v>
      </c>
      <c r="R23" s="8">
        <v>14.918416582204401</v>
      </c>
      <c r="S23" s="8">
        <v>17.158499468953998</v>
      </c>
      <c r="T23" s="8">
        <v>15.920093217798501</v>
      </c>
      <c r="U23" s="50">
        <v>7.7788881899950999</v>
      </c>
    </row>
    <row r="24" spans="1:21" ht="12" thickBot="1">
      <c r="A24" s="68"/>
      <c r="B24" s="57" t="s">
        <v>24</v>
      </c>
      <c r="C24" s="58"/>
      <c r="D24" s="8">
        <v>257725.4964</v>
      </c>
      <c r="E24" s="8">
        <v>342817</v>
      </c>
      <c r="F24" s="49">
        <v>75.178738627314303</v>
      </c>
      <c r="G24" s="9"/>
      <c r="H24" s="9"/>
      <c r="I24" s="8">
        <v>41438</v>
      </c>
      <c r="J24" s="49">
        <v>16.0783471479619</v>
      </c>
      <c r="K24" s="9"/>
      <c r="L24" s="9"/>
      <c r="M24" s="9"/>
      <c r="N24" s="8">
        <v>7731392.0976999998</v>
      </c>
      <c r="O24" s="8">
        <v>12827380.130899999</v>
      </c>
      <c r="P24" s="8">
        <v>39042</v>
      </c>
      <c r="Q24" s="8">
        <v>35133</v>
      </c>
      <c r="R24" s="8">
        <v>11.1262915207924</v>
      </c>
      <c r="S24" s="8">
        <v>7.6781761077813604</v>
      </c>
      <c r="T24" s="8">
        <v>7.5673768337460503</v>
      </c>
      <c r="U24" s="50">
        <v>1.4641701671471501</v>
      </c>
    </row>
    <row r="25" spans="1:21" ht="12" thickBot="1">
      <c r="A25" s="68"/>
      <c r="B25" s="57" t="s">
        <v>25</v>
      </c>
      <c r="C25" s="58"/>
      <c r="D25" s="8">
        <v>183856.61610000001</v>
      </c>
      <c r="E25" s="8">
        <v>210850</v>
      </c>
      <c r="F25" s="49">
        <v>87.1978259900403</v>
      </c>
      <c r="G25" s="9"/>
      <c r="H25" s="9"/>
      <c r="I25" s="8">
        <v>14448.526900000001</v>
      </c>
      <c r="J25" s="49">
        <v>7.8585841545900204</v>
      </c>
      <c r="K25" s="9"/>
      <c r="L25" s="9"/>
      <c r="M25" s="9"/>
      <c r="N25" s="8">
        <v>5721549.8103</v>
      </c>
      <c r="O25" s="8">
        <v>10028694.6899</v>
      </c>
      <c r="P25" s="8">
        <v>17107</v>
      </c>
      <c r="Q25" s="8">
        <v>14433</v>
      </c>
      <c r="R25" s="8">
        <v>18.526986766438</v>
      </c>
      <c r="S25" s="8">
        <v>12.619349313146699</v>
      </c>
      <c r="T25" s="8">
        <v>11.4384418000416</v>
      </c>
      <c r="U25" s="50">
        <v>10.324024318599101</v>
      </c>
    </row>
    <row r="26" spans="1:21" ht="12" thickBot="1">
      <c r="A26" s="68"/>
      <c r="B26" s="57" t="s">
        <v>26</v>
      </c>
      <c r="C26" s="58"/>
      <c r="D26" s="8">
        <v>508402.7525</v>
      </c>
      <c r="E26" s="8">
        <v>498471</v>
      </c>
      <c r="F26" s="49">
        <v>101.992443391892</v>
      </c>
      <c r="G26" s="9"/>
      <c r="H26" s="9"/>
      <c r="I26" s="8">
        <v>102135.8137</v>
      </c>
      <c r="J26" s="49">
        <v>20.0895477449249</v>
      </c>
      <c r="K26" s="9"/>
      <c r="L26" s="9"/>
      <c r="M26" s="9"/>
      <c r="N26" s="8">
        <v>16238971.7673</v>
      </c>
      <c r="O26" s="8">
        <v>27365354.349800002</v>
      </c>
      <c r="P26" s="8">
        <v>61519</v>
      </c>
      <c r="Q26" s="8">
        <v>52599</v>
      </c>
      <c r="R26" s="8">
        <v>16.958497309834801</v>
      </c>
      <c r="S26" s="8">
        <v>9.4564187259220702</v>
      </c>
      <c r="T26" s="8">
        <v>12.561433027243901</v>
      </c>
      <c r="U26" s="50">
        <v>-24.718631183141898</v>
      </c>
    </row>
    <row r="27" spans="1:21" ht="12" thickBot="1">
      <c r="A27" s="68"/>
      <c r="B27" s="57" t="s">
        <v>27</v>
      </c>
      <c r="C27" s="58"/>
      <c r="D27" s="8">
        <v>235599.8155</v>
      </c>
      <c r="E27" s="8">
        <v>253961</v>
      </c>
      <c r="F27" s="49">
        <v>92.770077098452106</v>
      </c>
      <c r="G27" s="9"/>
      <c r="H27" s="9"/>
      <c r="I27" s="8">
        <v>64630.113700000002</v>
      </c>
      <c r="J27" s="49">
        <v>27.432158027305402</v>
      </c>
      <c r="K27" s="9"/>
      <c r="L27" s="9"/>
      <c r="M27" s="9"/>
      <c r="N27" s="8">
        <v>6038221.0087000001</v>
      </c>
      <c r="O27" s="8">
        <v>11559144.6951</v>
      </c>
      <c r="P27" s="8">
        <v>47770</v>
      </c>
      <c r="Q27" s="8">
        <v>41801</v>
      </c>
      <c r="R27" s="8">
        <v>14.279562689887801</v>
      </c>
      <c r="S27" s="8">
        <v>5.7496458907264003</v>
      </c>
      <c r="T27" s="8">
        <v>5.5963448888782601</v>
      </c>
      <c r="U27" s="50">
        <v>2.7393058307181799</v>
      </c>
    </row>
    <row r="28" spans="1:21" ht="12" thickBot="1">
      <c r="A28" s="68"/>
      <c r="B28" s="57" t="s">
        <v>28</v>
      </c>
      <c r="C28" s="58"/>
      <c r="D28" s="8">
        <v>696397.68850000005</v>
      </c>
      <c r="E28" s="8">
        <v>891839</v>
      </c>
      <c r="F28" s="49">
        <v>78.085583664764599</v>
      </c>
      <c r="G28" s="9"/>
      <c r="H28" s="9"/>
      <c r="I28" s="8">
        <v>40769.193399999996</v>
      </c>
      <c r="J28" s="49">
        <v>5.8542976338440296</v>
      </c>
      <c r="K28" s="9"/>
      <c r="L28" s="9"/>
      <c r="M28" s="9"/>
      <c r="N28" s="8">
        <v>21637067.420299999</v>
      </c>
      <c r="O28" s="8">
        <v>39210728.190800004</v>
      </c>
      <c r="P28" s="8">
        <v>54892</v>
      </c>
      <c r="Q28" s="8">
        <v>49336</v>
      </c>
      <c r="R28" s="8">
        <v>11.261553429544399</v>
      </c>
      <c r="S28" s="8">
        <v>12.698131722291</v>
      </c>
      <c r="T28" s="8">
        <v>12.8371146627209</v>
      </c>
      <c r="U28" s="50">
        <v>-1.08266494521153</v>
      </c>
    </row>
    <row r="29" spans="1:21" ht="12" thickBot="1">
      <c r="A29" s="68"/>
      <c r="B29" s="57" t="s">
        <v>29</v>
      </c>
      <c r="C29" s="58"/>
      <c r="D29" s="8">
        <v>424354.5466</v>
      </c>
      <c r="E29" s="8">
        <v>493548</v>
      </c>
      <c r="F29" s="49">
        <v>85.980400406849995</v>
      </c>
      <c r="G29" s="9"/>
      <c r="H29" s="9"/>
      <c r="I29" s="8">
        <v>54999.351999999999</v>
      </c>
      <c r="J29" s="49">
        <v>12.960707606567199</v>
      </c>
      <c r="K29" s="9"/>
      <c r="L29" s="9"/>
      <c r="M29" s="9"/>
      <c r="N29" s="8">
        <v>14413614.3005</v>
      </c>
      <c r="O29" s="8">
        <v>29347301.630399998</v>
      </c>
      <c r="P29" s="8">
        <v>172750</v>
      </c>
      <c r="Q29" s="8">
        <v>159203</v>
      </c>
      <c r="R29" s="8">
        <v>8.5092617601427101</v>
      </c>
      <c r="S29" s="8">
        <v>2.4600489690303902</v>
      </c>
      <c r="T29" s="8">
        <v>2.5682591866987399</v>
      </c>
      <c r="U29" s="50">
        <v>-4.2133682701801902</v>
      </c>
    </row>
    <row r="30" spans="1:21" ht="12" thickBot="1">
      <c r="A30" s="68"/>
      <c r="B30" s="57" t="s">
        <v>30</v>
      </c>
      <c r="C30" s="58"/>
      <c r="D30" s="8">
        <v>961018.6912</v>
      </c>
      <c r="E30" s="8">
        <v>1161076</v>
      </c>
      <c r="F30" s="49">
        <v>82.769662898897195</v>
      </c>
      <c r="G30" s="9"/>
      <c r="H30" s="9"/>
      <c r="I30" s="8">
        <v>115911.3414</v>
      </c>
      <c r="J30" s="49">
        <v>12.061299375485</v>
      </c>
      <c r="K30" s="9"/>
      <c r="L30" s="9"/>
      <c r="M30" s="9"/>
      <c r="N30" s="8">
        <v>36664907.923199996</v>
      </c>
      <c r="O30" s="8">
        <v>64953587.388700001</v>
      </c>
      <c r="P30" s="8">
        <v>89687</v>
      </c>
      <c r="Q30" s="8">
        <v>83036</v>
      </c>
      <c r="R30" s="8">
        <v>8.0097788910833891</v>
      </c>
      <c r="S30" s="8">
        <v>12.124062789479</v>
      </c>
      <c r="T30" s="8">
        <v>12.2133349523098</v>
      </c>
      <c r="U30" s="50">
        <v>-0.73094010095902096</v>
      </c>
    </row>
    <row r="31" spans="1:21" ht="12" thickBot="1">
      <c r="A31" s="68"/>
      <c r="B31" s="57" t="s">
        <v>31</v>
      </c>
      <c r="C31" s="58"/>
      <c r="D31" s="8">
        <v>667725.36640000006</v>
      </c>
      <c r="E31" s="8">
        <v>745905</v>
      </c>
      <c r="F31" s="49">
        <v>89.518821619375103</v>
      </c>
      <c r="G31" s="9"/>
      <c r="H31" s="9"/>
      <c r="I31" s="8">
        <v>13770.4292</v>
      </c>
      <c r="J31" s="49">
        <v>2.0622893622032699</v>
      </c>
      <c r="K31" s="9"/>
      <c r="L31" s="9"/>
      <c r="M31" s="9"/>
      <c r="N31" s="8">
        <v>26644557.523499999</v>
      </c>
      <c r="O31" s="8">
        <v>46947312.101199999</v>
      </c>
      <c r="P31" s="8">
        <v>36997</v>
      </c>
      <c r="Q31" s="8">
        <v>26153</v>
      </c>
      <c r="R31" s="8">
        <v>41.463694413642799</v>
      </c>
      <c r="S31" s="8">
        <v>19.894366645944299</v>
      </c>
      <c r="T31" s="8">
        <v>21.9317309601193</v>
      </c>
      <c r="U31" s="50">
        <v>-9.2895737134464191</v>
      </c>
    </row>
    <row r="32" spans="1:21" ht="12" thickBot="1">
      <c r="A32" s="68"/>
      <c r="B32" s="57" t="s">
        <v>32</v>
      </c>
      <c r="C32" s="58"/>
      <c r="D32" s="8">
        <v>125502.7409</v>
      </c>
      <c r="E32" s="8">
        <v>113052</v>
      </c>
      <c r="F32" s="49">
        <v>111.01328671761701</v>
      </c>
      <c r="G32" s="9"/>
      <c r="H32" s="9"/>
      <c r="I32" s="8">
        <v>31411.811900000001</v>
      </c>
      <c r="J32" s="49">
        <v>25.028785566546901</v>
      </c>
      <c r="K32" s="9"/>
      <c r="L32" s="9"/>
      <c r="M32" s="9"/>
      <c r="N32" s="8">
        <v>4801195.5833000001</v>
      </c>
      <c r="O32" s="8">
        <v>7899838.2613000004</v>
      </c>
      <c r="P32" s="8">
        <v>35923</v>
      </c>
      <c r="Q32" s="8">
        <v>31693</v>
      </c>
      <c r="R32" s="8">
        <v>13.346795822421401</v>
      </c>
      <c r="S32" s="8">
        <v>4.0698969935695803</v>
      </c>
      <c r="T32" s="8">
        <v>3.9701562963430401</v>
      </c>
      <c r="U32" s="50">
        <v>2.5122612255444698</v>
      </c>
    </row>
    <row r="33" spans="1:21" ht="12" thickBot="1">
      <c r="A33" s="68"/>
      <c r="B33" s="57" t="s">
        <v>33</v>
      </c>
      <c r="C33" s="58"/>
      <c r="D33" s="8">
        <v>16.495899999999999</v>
      </c>
      <c r="E33" s="9"/>
      <c r="F33" s="9"/>
      <c r="G33" s="9"/>
      <c r="H33" s="9"/>
      <c r="I33" s="8">
        <v>3.7523</v>
      </c>
      <c r="J33" s="49">
        <v>22.746864372359202</v>
      </c>
      <c r="K33" s="9"/>
      <c r="L33" s="9"/>
      <c r="M33" s="9"/>
      <c r="N33" s="8">
        <v>3016.5019000000002</v>
      </c>
      <c r="O33" s="8">
        <v>6357.0096000000003</v>
      </c>
      <c r="P33" s="8">
        <v>13</v>
      </c>
      <c r="Q33" s="8">
        <v>13</v>
      </c>
      <c r="R33" s="8">
        <v>0</v>
      </c>
      <c r="S33" s="8">
        <v>4.4384615384615396</v>
      </c>
      <c r="T33" s="8">
        <v>5.0769230769230802</v>
      </c>
      <c r="U33" s="50">
        <v>-12.575757575757599</v>
      </c>
    </row>
    <row r="34" spans="1:21" ht="12" thickBot="1">
      <c r="A34" s="68"/>
      <c r="B34" s="57" t="s">
        <v>57</v>
      </c>
      <c r="C34" s="58"/>
      <c r="D34" s="9"/>
      <c r="E34" s="9"/>
      <c r="F34" s="9"/>
      <c r="G34" s="9"/>
      <c r="H34" s="9"/>
      <c r="I34" s="9"/>
      <c r="J34" s="9"/>
      <c r="K34" s="9"/>
      <c r="L34" s="9"/>
      <c r="M34" s="9"/>
      <c r="N34" s="8">
        <v>1</v>
      </c>
      <c r="O34" s="8">
        <v>1</v>
      </c>
      <c r="P34" s="9"/>
      <c r="Q34" s="9"/>
      <c r="R34" s="9"/>
      <c r="S34" s="9"/>
      <c r="T34" s="9"/>
      <c r="U34" s="17"/>
    </row>
    <row r="35" spans="1:21" ht="12" thickBot="1">
      <c r="A35" s="68"/>
      <c r="B35" s="57" t="s">
        <v>34</v>
      </c>
      <c r="C35" s="58"/>
      <c r="D35" s="8">
        <v>89080.283100000001</v>
      </c>
      <c r="E35" s="8">
        <v>134279</v>
      </c>
      <c r="F35" s="49">
        <v>66.339698016815703</v>
      </c>
      <c r="G35" s="9"/>
      <c r="H35" s="9"/>
      <c r="I35" s="8">
        <v>12522.174199999999</v>
      </c>
      <c r="J35" s="49">
        <v>14.0571782713609</v>
      </c>
      <c r="K35" s="9"/>
      <c r="L35" s="9"/>
      <c r="M35" s="9"/>
      <c r="N35" s="8">
        <v>2336874.2319</v>
      </c>
      <c r="O35" s="8">
        <v>3311272.4109999998</v>
      </c>
      <c r="P35" s="8">
        <v>8150</v>
      </c>
      <c r="Q35" s="8">
        <v>9467</v>
      </c>
      <c r="R35" s="8">
        <v>-13.911481990070801</v>
      </c>
      <c r="S35" s="8">
        <v>10.944807190183999</v>
      </c>
      <c r="T35" s="8">
        <v>9.8759659131720703</v>
      </c>
      <c r="U35" s="50">
        <v>10.8226505276452</v>
      </c>
    </row>
    <row r="36" spans="1:21" ht="12" customHeight="1" thickBot="1">
      <c r="A36" s="68"/>
      <c r="B36" s="57" t="s">
        <v>58</v>
      </c>
      <c r="C36" s="58"/>
      <c r="D36" s="9"/>
      <c r="E36" s="8">
        <v>394916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17"/>
    </row>
    <row r="37" spans="1:21" ht="12" thickBot="1">
      <c r="A37" s="68"/>
      <c r="B37" s="57" t="s">
        <v>59</v>
      </c>
      <c r="C37" s="58"/>
      <c r="D37" s="9"/>
      <c r="E37" s="8">
        <v>396649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17"/>
    </row>
    <row r="38" spans="1:21" ht="12" thickBot="1">
      <c r="A38" s="68"/>
      <c r="B38" s="57" t="s">
        <v>60</v>
      </c>
      <c r="C38" s="58"/>
      <c r="D38" s="9"/>
      <c r="E38" s="8">
        <v>307268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17"/>
    </row>
    <row r="39" spans="1:21" ht="12" customHeight="1" thickBot="1">
      <c r="A39" s="68"/>
      <c r="B39" s="57" t="s">
        <v>35</v>
      </c>
      <c r="C39" s="58"/>
      <c r="D39" s="8">
        <v>289533.33260000002</v>
      </c>
      <c r="E39" s="8">
        <v>309878</v>
      </c>
      <c r="F39" s="49">
        <v>93.434620269912699</v>
      </c>
      <c r="G39" s="9"/>
      <c r="H39" s="9"/>
      <c r="I39" s="8">
        <v>13650.101000000001</v>
      </c>
      <c r="J39" s="49">
        <v>4.7145179718765098</v>
      </c>
      <c r="K39" s="9"/>
      <c r="L39" s="9"/>
      <c r="M39" s="9"/>
      <c r="N39" s="8">
        <v>8216219.9963999996</v>
      </c>
      <c r="O39" s="8">
        <v>14992608.890699999</v>
      </c>
      <c r="P39" s="8">
        <v>477</v>
      </c>
      <c r="Q39" s="8">
        <v>407</v>
      </c>
      <c r="R39" s="8">
        <v>17.199017199017199</v>
      </c>
      <c r="S39" s="8">
        <v>720.599580712788</v>
      </c>
      <c r="T39" s="8">
        <v>705.31081081081095</v>
      </c>
      <c r="U39" s="50">
        <v>2.1676641939461798</v>
      </c>
    </row>
    <row r="40" spans="1:21" ht="12" thickBot="1">
      <c r="A40" s="68"/>
      <c r="B40" s="57" t="s">
        <v>36</v>
      </c>
      <c r="C40" s="58"/>
      <c r="D40" s="8">
        <v>370361.03470000002</v>
      </c>
      <c r="E40" s="8">
        <v>520562</v>
      </c>
      <c r="F40" s="49">
        <v>71.146383082130498</v>
      </c>
      <c r="G40" s="9"/>
      <c r="H40" s="9"/>
      <c r="I40" s="8">
        <v>26328.483800000002</v>
      </c>
      <c r="J40" s="49">
        <v>7.1088698143762903</v>
      </c>
      <c r="K40" s="9"/>
      <c r="L40" s="9"/>
      <c r="M40" s="9"/>
      <c r="N40" s="8">
        <v>14921939.6686</v>
      </c>
      <c r="O40" s="8">
        <v>25032196.325599998</v>
      </c>
      <c r="P40" s="8">
        <v>1978</v>
      </c>
      <c r="Q40" s="8">
        <v>1890</v>
      </c>
      <c r="R40" s="8">
        <v>4.6560846560846496</v>
      </c>
      <c r="S40" s="8">
        <v>224.12689585439799</v>
      </c>
      <c r="T40" s="8">
        <v>226.66282539682501</v>
      </c>
      <c r="U40" s="50">
        <v>-1.1188114054376901</v>
      </c>
    </row>
    <row r="41" spans="1:21" ht="12" thickBot="1">
      <c r="A41" s="68"/>
      <c r="B41" s="57" t="s">
        <v>61</v>
      </c>
      <c r="C41" s="58"/>
      <c r="D41" s="9"/>
      <c r="E41" s="8">
        <v>153275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17"/>
    </row>
    <row r="42" spans="1:21" ht="12" thickBot="1">
      <c r="A42" s="68"/>
      <c r="B42" s="57" t="s">
        <v>62</v>
      </c>
      <c r="C42" s="58"/>
      <c r="D42" s="9"/>
      <c r="E42" s="8">
        <v>58732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17"/>
    </row>
    <row r="43" spans="1:21" ht="12" thickBot="1">
      <c r="A43" s="69"/>
      <c r="B43" s="57" t="s">
        <v>37</v>
      </c>
      <c r="C43" s="58"/>
      <c r="D43" s="10">
        <v>60243.861900000004</v>
      </c>
      <c r="E43" s="11"/>
      <c r="F43" s="11"/>
      <c r="G43" s="11"/>
      <c r="H43" s="11"/>
      <c r="I43" s="10">
        <v>5338.3307999999997</v>
      </c>
      <c r="J43" s="51">
        <v>8.86120283733006</v>
      </c>
      <c r="K43" s="11"/>
      <c r="L43" s="11"/>
      <c r="M43" s="11"/>
      <c r="N43" s="10">
        <v>1245221.8182000001</v>
      </c>
      <c r="O43" s="10">
        <v>2080157.3266</v>
      </c>
      <c r="P43" s="10">
        <v>40</v>
      </c>
      <c r="Q43" s="10">
        <v>40</v>
      </c>
      <c r="R43" s="10">
        <v>0</v>
      </c>
      <c r="S43" s="10">
        <v>1761.825</v>
      </c>
      <c r="T43" s="10">
        <v>1495.845</v>
      </c>
      <c r="U43" s="52">
        <v>17.7812540737844</v>
      </c>
    </row>
  </sheetData>
  <mergeCells count="41">
    <mergeCell ref="B37:C37"/>
    <mergeCell ref="B38:C38"/>
    <mergeCell ref="B23:C23"/>
    <mergeCell ref="B36:C36"/>
    <mergeCell ref="B25:C25"/>
    <mergeCell ref="A1:U4"/>
    <mergeCell ref="W1:W4"/>
    <mergeCell ref="B6:C6"/>
    <mergeCell ref="A7:C7"/>
    <mergeCell ref="B8:C8"/>
    <mergeCell ref="A8:A43"/>
    <mergeCell ref="B39:C39"/>
    <mergeCell ref="B40:C40"/>
    <mergeCell ref="B41:C41"/>
    <mergeCell ref="B42:C42"/>
    <mergeCell ref="B43:C43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</mergeCells>
  <phoneticPr fontId="2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>
      <selection sqref="A1:XFD1048576"/>
    </sheetView>
  </sheetViews>
  <sheetFormatPr defaultRowHeight="13.5"/>
  <cols>
    <col min="1" max="1" width="3.25" style="21" bestFit="1" customWidth="1"/>
    <col min="2" max="2" width="5.625" style="21" bestFit="1" customWidth="1"/>
    <col min="3" max="3" width="10.25" style="21" bestFit="1" customWidth="1"/>
    <col min="4" max="6" width="11.25" style="21" bestFit="1" customWidth="1"/>
    <col min="7" max="7" width="12.75" style="21" bestFit="1" customWidth="1"/>
    <col min="8" max="8" width="9" style="21"/>
    <col min="9" max="16384" width="9" style="19"/>
  </cols>
  <sheetData>
    <row r="1" spans="1:8" ht="16.5">
      <c r="A1" s="18" t="s">
        <v>63</v>
      </c>
      <c r="B1" s="18" t="s">
        <v>38</v>
      </c>
      <c r="C1" s="18" t="s">
        <v>39</v>
      </c>
      <c r="D1" s="18" t="s">
        <v>40</v>
      </c>
      <c r="E1" s="18" t="s">
        <v>41</v>
      </c>
      <c r="F1" s="18" t="s">
        <v>64</v>
      </c>
      <c r="G1" s="18" t="s">
        <v>41</v>
      </c>
      <c r="H1" s="18" t="s">
        <v>65</v>
      </c>
    </row>
    <row r="2" spans="1:8" ht="16.5">
      <c r="A2" s="20" t="s">
        <v>66</v>
      </c>
      <c r="B2" s="20">
        <v>12</v>
      </c>
      <c r="C2" s="20">
        <v>96808</v>
      </c>
      <c r="D2" s="20">
        <v>626953.15033247904</v>
      </c>
      <c r="E2" s="20">
        <v>594174.12045299099</v>
      </c>
      <c r="F2" s="20">
        <v>32779.0298794872</v>
      </c>
      <c r="G2" s="20">
        <v>594174.12045299099</v>
      </c>
      <c r="H2" s="20">
        <v>5.2283061122037899E-2</v>
      </c>
    </row>
    <row r="3" spans="1:8" ht="16.5">
      <c r="A3" s="20" t="s">
        <v>67</v>
      </c>
      <c r="B3" s="20">
        <v>13</v>
      </c>
      <c r="C3" s="20">
        <v>10866.3</v>
      </c>
      <c r="D3" s="20">
        <v>81325.812272271403</v>
      </c>
      <c r="E3" s="20">
        <v>64920.498752552798</v>
      </c>
      <c r="F3" s="20">
        <v>16405.313519718598</v>
      </c>
      <c r="G3" s="20">
        <v>64920.498752552798</v>
      </c>
      <c r="H3" s="20">
        <v>0.20172332819493</v>
      </c>
    </row>
    <row r="4" spans="1:8" ht="16.5">
      <c r="A4" s="20" t="s">
        <v>68</v>
      </c>
      <c r="B4" s="20">
        <v>14</v>
      </c>
      <c r="C4" s="20">
        <v>111965</v>
      </c>
      <c r="D4" s="20">
        <v>102029.13417606799</v>
      </c>
      <c r="E4" s="20">
        <v>80102.441513675207</v>
      </c>
      <c r="F4" s="20">
        <v>21926.692662393201</v>
      </c>
      <c r="G4" s="20">
        <v>80102.441513675207</v>
      </c>
      <c r="H4" s="20">
        <v>0.21490619164281999</v>
      </c>
    </row>
    <row r="5" spans="1:8" ht="16.5">
      <c r="A5" s="20" t="s">
        <v>69</v>
      </c>
      <c r="B5" s="20">
        <v>15</v>
      </c>
      <c r="C5" s="20">
        <v>3085</v>
      </c>
      <c r="D5" s="20">
        <v>45434.2010863248</v>
      </c>
      <c r="E5" s="20">
        <v>33792.812157264998</v>
      </c>
      <c r="F5" s="20">
        <v>11641.3889290598</v>
      </c>
      <c r="G5" s="20">
        <v>33792.812157264998</v>
      </c>
      <c r="H5" s="20">
        <v>0.25622523673171299</v>
      </c>
    </row>
    <row r="6" spans="1:8" ht="16.5">
      <c r="A6" s="20" t="s">
        <v>70</v>
      </c>
      <c r="B6" s="20">
        <v>16</v>
      </c>
      <c r="C6" s="20">
        <v>4724</v>
      </c>
      <c r="D6" s="20">
        <v>155325.631566667</v>
      </c>
      <c r="E6" s="20">
        <v>158822.301023932</v>
      </c>
      <c r="F6" s="20">
        <v>-3496.6694572649599</v>
      </c>
      <c r="G6" s="20">
        <v>158822.301023932</v>
      </c>
      <c r="H6" s="20">
        <v>-2.2511863766439402E-2</v>
      </c>
    </row>
    <row r="7" spans="1:8" ht="16.5">
      <c r="A7" s="20" t="s">
        <v>71</v>
      </c>
      <c r="B7" s="20">
        <v>17</v>
      </c>
      <c r="C7" s="20">
        <v>26702</v>
      </c>
      <c r="D7" s="20">
        <v>290038.498217949</v>
      </c>
      <c r="E7" s="20">
        <v>254751.47052393199</v>
      </c>
      <c r="F7" s="20">
        <v>35287.027694017102</v>
      </c>
      <c r="G7" s="20">
        <v>254751.47052393199</v>
      </c>
      <c r="H7" s="20">
        <v>0.121663254743171</v>
      </c>
    </row>
    <row r="8" spans="1:8" ht="16.5">
      <c r="A8" s="20" t="s">
        <v>72</v>
      </c>
      <c r="B8" s="20">
        <v>18</v>
      </c>
      <c r="C8" s="20">
        <v>42526</v>
      </c>
      <c r="D8" s="20">
        <v>151017.563632479</v>
      </c>
      <c r="E8" s="20">
        <v>131669.66487777801</v>
      </c>
      <c r="F8" s="20">
        <v>19347.898754700898</v>
      </c>
      <c r="G8" s="20">
        <v>131669.66487777801</v>
      </c>
      <c r="H8" s="20">
        <v>0.12811687786055501</v>
      </c>
    </row>
    <row r="9" spans="1:8" ht="16.5">
      <c r="A9" s="20" t="s">
        <v>73</v>
      </c>
      <c r="B9" s="20">
        <v>19</v>
      </c>
      <c r="C9" s="20">
        <v>17454</v>
      </c>
      <c r="D9" s="20">
        <v>90425.783460683801</v>
      </c>
      <c r="E9" s="20">
        <v>80016.960098290598</v>
      </c>
      <c r="F9" s="20">
        <v>10408.823362393199</v>
      </c>
      <c r="G9" s="20">
        <v>80016.960098290598</v>
      </c>
      <c r="H9" s="20">
        <v>0.11510902050319299</v>
      </c>
    </row>
    <row r="10" spans="1:8" ht="16.5">
      <c r="A10" s="20" t="s">
        <v>74</v>
      </c>
      <c r="B10" s="20">
        <v>21</v>
      </c>
      <c r="C10" s="20">
        <v>164187</v>
      </c>
      <c r="D10" s="20">
        <v>605692.56330000004</v>
      </c>
      <c r="E10" s="20">
        <v>559753.23710000003</v>
      </c>
      <c r="F10" s="20">
        <v>45939.326200000003</v>
      </c>
      <c r="G10" s="20">
        <v>559753.23710000003</v>
      </c>
      <c r="H10" s="20">
        <v>7.5845947240475206E-2</v>
      </c>
    </row>
    <row r="11" spans="1:8" ht="16.5">
      <c r="A11" s="20" t="s">
        <v>75</v>
      </c>
      <c r="B11" s="20">
        <v>22</v>
      </c>
      <c r="C11" s="20">
        <v>77296</v>
      </c>
      <c r="D11" s="20">
        <v>503260.34456495702</v>
      </c>
      <c r="E11" s="20">
        <v>462745.12612905999</v>
      </c>
      <c r="F11" s="20">
        <v>40515.218435897397</v>
      </c>
      <c r="G11" s="20">
        <v>462745.12612905999</v>
      </c>
      <c r="H11" s="20">
        <v>8.0505485626769901E-2</v>
      </c>
    </row>
    <row r="12" spans="1:8" ht="16.5">
      <c r="A12" s="20" t="s">
        <v>76</v>
      </c>
      <c r="B12" s="20">
        <v>23</v>
      </c>
      <c r="C12" s="20">
        <v>262382.614</v>
      </c>
      <c r="D12" s="20">
        <v>1417734.9610247901</v>
      </c>
      <c r="E12" s="20">
        <v>1252252.5880495701</v>
      </c>
      <c r="F12" s="20">
        <v>165482.37297521401</v>
      </c>
      <c r="G12" s="20">
        <v>1252252.5880495701</v>
      </c>
      <c r="H12" s="20">
        <v>0.116723067092595</v>
      </c>
    </row>
    <row r="13" spans="1:8" ht="16.5">
      <c r="A13" s="20" t="s">
        <v>77</v>
      </c>
      <c r="B13" s="20">
        <v>24</v>
      </c>
      <c r="C13" s="20">
        <v>23154</v>
      </c>
      <c r="D13" s="20">
        <v>356064.62402564101</v>
      </c>
      <c r="E13" s="20">
        <v>306182.51358974399</v>
      </c>
      <c r="F13" s="20">
        <v>49882.110435897397</v>
      </c>
      <c r="G13" s="20">
        <v>306182.51358974399</v>
      </c>
      <c r="H13" s="20">
        <v>0.14009285694246701</v>
      </c>
    </row>
    <row r="14" spans="1:8" ht="16.5">
      <c r="A14" s="20" t="s">
        <v>78</v>
      </c>
      <c r="B14" s="20">
        <v>25</v>
      </c>
      <c r="C14" s="20">
        <v>107620</v>
      </c>
      <c r="D14" s="20">
        <v>1271699.0438999999</v>
      </c>
      <c r="E14" s="20">
        <v>1327154.9432000001</v>
      </c>
      <c r="F14" s="20">
        <v>-55455.899299999997</v>
      </c>
      <c r="G14" s="20">
        <v>1327154.9432000001</v>
      </c>
      <c r="H14" s="20">
        <v>-4.3607722728114903E-2</v>
      </c>
    </row>
    <row r="15" spans="1:8" ht="16.5">
      <c r="A15" s="20" t="s">
        <v>79</v>
      </c>
      <c r="B15" s="20">
        <v>26</v>
      </c>
      <c r="C15" s="20">
        <v>73952</v>
      </c>
      <c r="D15" s="20">
        <v>316751.52167448797</v>
      </c>
      <c r="E15" s="20">
        <v>290923.736155866</v>
      </c>
      <c r="F15" s="20">
        <v>25827.785518621899</v>
      </c>
      <c r="G15" s="20">
        <v>290923.736155866</v>
      </c>
      <c r="H15" s="20">
        <v>8.15395783486213E-2</v>
      </c>
    </row>
    <row r="16" spans="1:8" ht="16.5">
      <c r="A16" s="20" t="s">
        <v>80</v>
      </c>
      <c r="B16" s="20">
        <v>27</v>
      </c>
      <c r="C16" s="20">
        <v>164536.60200000001</v>
      </c>
      <c r="D16" s="20">
        <v>903031.80998761102</v>
      </c>
      <c r="E16" s="20">
        <v>804120.20581946895</v>
      </c>
      <c r="F16" s="20">
        <v>98911.604168141595</v>
      </c>
      <c r="G16" s="20">
        <v>804120.20581946895</v>
      </c>
      <c r="H16" s="20">
        <v>0.109532801695545</v>
      </c>
    </row>
    <row r="17" spans="1:8" ht="16.5">
      <c r="A17" s="20" t="s">
        <v>81</v>
      </c>
      <c r="B17" s="20">
        <v>29</v>
      </c>
      <c r="C17" s="20">
        <v>225681</v>
      </c>
      <c r="D17" s="20">
        <v>2358844.1316734999</v>
      </c>
      <c r="E17" s="20">
        <v>2287960.1795153799</v>
      </c>
      <c r="F17" s="20">
        <v>70883.952158119704</v>
      </c>
      <c r="G17" s="20">
        <v>2287960.1795153799</v>
      </c>
      <c r="H17" s="20">
        <v>3.0050290820966798E-2</v>
      </c>
    </row>
    <row r="18" spans="1:8" ht="16.5">
      <c r="A18" s="20" t="s">
        <v>82</v>
      </c>
      <c r="B18" s="20">
        <v>31</v>
      </c>
      <c r="C18" s="20">
        <v>40727.173999999999</v>
      </c>
      <c r="D18" s="20">
        <v>257725.50599050801</v>
      </c>
      <c r="E18" s="20">
        <v>216287.496434564</v>
      </c>
      <c r="F18" s="20">
        <v>41438.009555943798</v>
      </c>
      <c r="G18" s="20">
        <v>216287.496434564</v>
      </c>
      <c r="H18" s="20">
        <v>0.16078350257451801</v>
      </c>
    </row>
    <row r="19" spans="1:8" ht="16.5">
      <c r="A19" s="20" t="s">
        <v>83</v>
      </c>
      <c r="B19" s="20">
        <v>32</v>
      </c>
      <c r="C19" s="20">
        <v>11332.674999999999</v>
      </c>
      <c r="D19" s="20">
        <v>183856.61526899601</v>
      </c>
      <c r="E19" s="20">
        <v>169408.08698321399</v>
      </c>
      <c r="F19" s="20">
        <v>14448.5282857825</v>
      </c>
      <c r="G19" s="20">
        <v>169408.08698321399</v>
      </c>
      <c r="H19" s="20">
        <v>7.8585849438396596E-2</v>
      </c>
    </row>
    <row r="20" spans="1:8" ht="16.5">
      <c r="A20" s="20" t="s">
        <v>84</v>
      </c>
      <c r="B20" s="20">
        <v>33</v>
      </c>
      <c r="C20" s="20">
        <v>61067.675000000003</v>
      </c>
      <c r="D20" s="20">
        <v>508402.75286080502</v>
      </c>
      <c r="E20" s="20">
        <v>406266.82861820899</v>
      </c>
      <c r="F20" s="20">
        <v>102135.924242596</v>
      </c>
      <c r="G20" s="20">
        <v>406266.82861820899</v>
      </c>
      <c r="H20" s="20">
        <v>0.20089569473782901</v>
      </c>
    </row>
    <row r="21" spans="1:8" ht="16.5">
      <c r="A21" s="20" t="s">
        <v>85</v>
      </c>
      <c r="B21" s="20">
        <v>34</v>
      </c>
      <c r="C21" s="20">
        <v>47751.472999999998</v>
      </c>
      <c r="D21" s="20">
        <v>235599.78023151</v>
      </c>
      <c r="E21" s="20">
        <v>170969.705368033</v>
      </c>
      <c r="F21" s="20">
        <v>64630.074863477101</v>
      </c>
      <c r="G21" s="20">
        <v>170969.705368033</v>
      </c>
      <c r="H21" s="20">
        <v>0.27432145649698297</v>
      </c>
    </row>
    <row r="22" spans="1:8" ht="16.5">
      <c r="A22" s="20" t="s">
        <v>86</v>
      </c>
      <c r="B22" s="20">
        <v>35</v>
      </c>
      <c r="C22" s="20">
        <v>30448.252</v>
      </c>
      <c r="D22" s="20">
        <v>696397.68848407106</v>
      </c>
      <c r="E22" s="20">
        <v>655628.51166129904</v>
      </c>
      <c r="F22" s="20">
        <v>40769.176822771398</v>
      </c>
      <c r="G22" s="20">
        <v>655628.51166129904</v>
      </c>
      <c r="H22" s="20">
        <v>5.8542952535523697E-2</v>
      </c>
    </row>
    <row r="23" spans="1:8" ht="16.5">
      <c r="A23" s="20" t="s">
        <v>87</v>
      </c>
      <c r="B23" s="20">
        <v>36</v>
      </c>
      <c r="C23" s="20">
        <v>104773.44500000001</v>
      </c>
      <c r="D23" s="20">
        <v>424354.54632920399</v>
      </c>
      <c r="E23" s="20">
        <v>369355.19458035502</v>
      </c>
      <c r="F23" s="20">
        <v>54999.351748848603</v>
      </c>
      <c r="G23" s="20">
        <v>369355.19458035502</v>
      </c>
      <c r="H23" s="20">
        <v>0.129607075556536</v>
      </c>
    </row>
    <row r="24" spans="1:8" ht="16.5">
      <c r="A24" s="20" t="s">
        <v>88</v>
      </c>
      <c r="B24" s="20">
        <v>37</v>
      </c>
      <c r="C24" s="20">
        <v>106392.45299999999</v>
      </c>
      <c r="D24" s="20">
        <v>961018.73793362803</v>
      </c>
      <c r="E24" s="20">
        <v>845107.36832583405</v>
      </c>
      <c r="F24" s="20">
        <v>115911.369607794</v>
      </c>
      <c r="G24" s="20">
        <v>845107.36832583405</v>
      </c>
      <c r="H24" s="20">
        <v>0.120613017241501</v>
      </c>
    </row>
    <row r="25" spans="1:8" ht="16.5">
      <c r="A25" s="20" t="s">
        <v>89</v>
      </c>
      <c r="B25" s="20">
        <v>38</v>
      </c>
      <c r="C25" s="20">
        <v>147624.33900000001</v>
      </c>
      <c r="D25" s="20">
        <v>667725.30762517196</v>
      </c>
      <c r="E25" s="20">
        <v>653954.54057168099</v>
      </c>
      <c r="F25" s="20">
        <v>13770.767053490699</v>
      </c>
      <c r="G25" s="20">
        <v>653954.54057168099</v>
      </c>
      <c r="H25" s="20">
        <v>2.0623401414075E-2</v>
      </c>
    </row>
    <row r="26" spans="1:8" ht="16.5">
      <c r="A26" s="20" t="s">
        <v>90</v>
      </c>
      <c r="B26" s="20">
        <v>39</v>
      </c>
      <c r="C26" s="20">
        <v>74113.263999999996</v>
      </c>
      <c r="D26" s="20">
        <v>125502.668458634</v>
      </c>
      <c r="E26" s="20">
        <v>94090.962727269507</v>
      </c>
      <c r="F26" s="20">
        <v>31411.705731364498</v>
      </c>
      <c r="G26" s="20">
        <v>94090.962727269507</v>
      </c>
      <c r="H26" s="20">
        <v>0.25028715418682801</v>
      </c>
    </row>
    <row r="27" spans="1:8" ht="16.5">
      <c r="A27" s="20" t="s">
        <v>91</v>
      </c>
      <c r="B27" s="20">
        <v>40</v>
      </c>
      <c r="C27" s="20">
        <v>6</v>
      </c>
      <c r="D27" s="20">
        <v>16.495899999999999</v>
      </c>
      <c r="E27" s="20">
        <v>12.743600000000001</v>
      </c>
      <c r="F27" s="20">
        <v>3.7523</v>
      </c>
      <c r="G27" s="20">
        <v>12.743600000000001</v>
      </c>
      <c r="H27" s="20">
        <v>0.22746864372359199</v>
      </c>
    </row>
    <row r="28" spans="1:8" ht="16.5">
      <c r="A28" s="20" t="s">
        <v>92</v>
      </c>
      <c r="B28" s="20">
        <v>42</v>
      </c>
      <c r="C28" s="20">
        <v>5361.8090000000002</v>
      </c>
      <c r="D28" s="20">
        <v>89080.282600000006</v>
      </c>
      <c r="E28" s="20">
        <v>76558.108500000002</v>
      </c>
      <c r="F28" s="20">
        <v>12522.1741</v>
      </c>
      <c r="G28" s="20">
        <v>76558.108500000002</v>
      </c>
      <c r="H28" s="20">
        <v>0.140571782380044</v>
      </c>
    </row>
    <row r="29" spans="1:8" ht="16.5">
      <c r="A29" s="20" t="s">
        <v>93</v>
      </c>
      <c r="B29" s="20">
        <v>75</v>
      </c>
      <c r="C29" s="20">
        <v>479</v>
      </c>
      <c r="D29" s="20">
        <v>289533.33333333302</v>
      </c>
      <c r="E29" s="20">
        <v>275883.22820512799</v>
      </c>
      <c r="F29" s="20">
        <v>13650.105128205099</v>
      </c>
      <c r="G29" s="20">
        <v>275883.22820512799</v>
      </c>
      <c r="H29" s="20">
        <v>4.7145193857489498E-2</v>
      </c>
    </row>
    <row r="30" spans="1:8" ht="16.5">
      <c r="A30" s="20" t="s">
        <v>94</v>
      </c>
      <c r="B30" s="20">
        <v>76</v>
      </c>
      <c r="C30" s="20">
        <v>2046</v>
      </c>
      <c r="D30" s="20">
        <v>370361.02993162401</v>
      </c>
      <c r="E30" s="20">
        <v>344032.55612136802</v>
      </c>
      <c r="F30" s="20">
        <v>26328.473810256401</v>
      </c>
      <c r="G30" s="20">
        <v>344032.55612136802</v>
      </c>
      <c r="H30" s="20">
        <v>7.1088672086037696E-2</v>
      </c>
    </row>
    <row r="31" spans="1:8" ht="16.5">
      <c r="A31" s="20" t="s">
        <v>95</v>
      </c>
      <c r="B31" s="20">
        <v>99</v>
      </c>
      <c r="C31" s="20">
        <v>40</v>
      </c>
      <c r="D31" s="20">
        <v>60243.862037667299</v>
      </c>
      <c r="E31" s="20">
        <v>54905.530973451299</v>
      </c>
      <c r="F31" s="20">
        <v>5338.3310642160204</v>
      </c>
      <c r="G31" s="20">
        <v>54905.530973451299</v>
      </c>
      <c r="H31" s="20">
        <v>8.8612032556582093E-2</v>
      </c>
    </row>
  </sheetData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admin</cp:lastModifiedBy>
  <dcterms:created xsi:type="dcterms:W3CDTF">2013-06-21T00:28:37Z</dcterms:created>
  <dcterms:modified xsi:type="dcterms:W3CDTF">2013-06-28T00:45:51Z</dcterms:modified>
</cp:coreProperties>
</file>