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G11" s="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G19" s="1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8" l="1"/>
  <c r="L38" s="1"/>
  <c r="G7"/>
  <c r="G5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G18"/>
  <c r="K29"/>
  <c r="K15"/>
  <c r="K13"/>
  <c r="G32"/>
  <c r="L32" s="1"/>
  <c r="G29"/>
  <c r="L29" s="1"/>
  <c r="G26"/>
  <c r="L26" s="1"/>
  <c r="G15"/>
  <c r="L15" s="1"/>
  <c r="G13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19"/>
  <c r="G16"/>
  <c r="G12"/>
  <c r="L11"/>
  <c r="G8"/>
  <c r="L8" s="1"/>
  <c r="L7"/>
  <c r="L21"/>
  <c r="L13"/>
  <c r="L5"/>
  <c r="J3"/>
  <c r="L39"/>
  <c r="L20"/>
  <c r="L18"/>
  <c r="L16"/>
  <c r="L12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<sst xmlns="http://schemas.openxmlformats.org/spreadsheetml/2006/main" count="144" uniqueCount="101">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</sst>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13584616.1468</v>
      </c>
      <c r="F3" s="43">
        <f>RA!I7</f>
        <v>1412302.6358</v>
      </c>
      <c r="G3" s="34">
        <f>E3-F3</f>
        <v>12172313.511</v>
      </c>
      <c r="H3" s="45">
        <f>RA!J7</f>
        <v>10.396338185328</v>
      </c>
      <c r="I3" s="38">
        <f>SUM(I4:I39)</f>
        <v>13584619.006185697</v>
      </c>
      <c r="J3" s="39">
        <f>SUM(J4:J39)</f>
        <v>12172313.592080077</v>
      </c>
      <c r="K3" s="40">
        <f>E3-I3</f>
        <v>-2.859385697171092</v>
      </c>
      <c r="L3" s="40">
        <f>G3-J3</f>
        <v>-8.1080077216029167E-2</v>
      </c>
    </row>
    <row r="4" spans="1:12">
      <c r="A4" s="56">
        <f>RA!A8</f>
        <v>41456</v>
      </c>
      <c r="B4" s="30">
        <v>12</v>
      </c>
      <c r="C4" s="53" t="s">
        <v>8</v>
      </c>
      <c r="D4" s="53"/>
      <c r="E4" s="33">
        <f>RA!D8</f>
        <v>542948.64249999996</v>
      </c>
      <c r="F4" s="43">
        <f>RA!I8</f>
        <v>71835.210399999996</v>
      </c>
      <c r="G4" s="34">
        <f t="shared" ref="G4:G39" si="0">E4-F4</f>
        <v>471113.43209999998</v>
      </c>
      <c r="H4" s="45">
        <f>RA!J8</f>
        <v>13.2305718767867</v>
      </c>
      <c r="I4" s="38">
        <f>VLOOKUP(B4,RMS!B:D,3,FALSE)</f>
        <v>542949.06190085504</v>
      </c>
      <c r="J4" s="39">
        <f>VLOOKUP(B4,RMS!B:E,4,FALSE)</f>
        <v>471113.43694187998</v>
      </c>
      <c r="K4" s="40">
        <f t="shared" ref="K4:K39" si="1">E4-I4</f>
        <v>-0.41940085508394986</v>
      </c>
      <c r="L4" s="40">
        <f t="shared" ref="L4:L39" si="2">G4-J4</f>
        <v>-4.841879999730736E-3</v>
      </c>
    </row>
    <row r="5" spans="1:12">
      <c r="A5" s="56"/>
      <c r="B5" s="30">
        <v>13</v>
      </c>
      <c r="C5" s="53" t="s">
        <v>9</v>
      </c>
      <c r="D5" s="53"/>
      <c r="E5" s="33">
        <f>RA!D9</f>
        <v>92052.198099999994</v>
      </c>
      <c r="F5" s="43">
        <f>RA!I9</f>
        <v>18637.327499999999</v>
      </c>
      <c r="G5" s="34">
        <f t="shared" si="0"/>
        <v>73414.870599999995</v>
      </c>
      <c r="H5" s="45">
        <f>RA!J9</f>
        <v>20.246477416816798</v>
      </c>
      <c r="I5" s="38">
        <f>VLOOKUP(B5,RMS!B:D,3,FALSE)</f>
        <v>92052.199320603599</v>
      </c>
      <c r="J5" s="39">
        <f>VLOOKUP(B5,RMS!B:E,4,FALSE)</f>
        <v>73414.891487292902</v>
      </c>
      <c r="K5" s="40">
        <f t="shared" si="1"/>
        <v>-1.2206036044517532E-3</v>
      </c>
      <c r="L5" s="40">
        <f t="shared" si="2"/>
        <v>-2.0887292906991206E-2</v>
      </c>
    </row>
    <row r="6" spans="1:12">
      <c r="A6" s="56"/>
      <c r="B6" s="30">
        <v>14</v>
      </c>
      <c r="C6" s="53" t="s">
        <v>10</v>
      </c>
      <c r="D6" s="53"/>
      <c r="E6" s="33">
        <f>RA!D10</f>
        <v>125293.18429999999</v>
      </c>
      <c r="F6" s="43">
        <f>RA!I10</f>
        <v>31163.415799999999</v>
      </c>
      <c r="G6" s="34">
        <f t="shared" si="0"/>
        <v>94129.768499999991</v>
      </c>
      <c r="H6" s="45">
        <f>RA!J10</f>
        <v>24.872395074086999</v>
      </c>
      <c r="I6" s="38">
        <f>VLOOKUP(B6,RMS!B:D,3,FALSE)</f>
        <v>125295.211677778</v>
      </c>
      <c r="J6" s="39">
        <f>VLOOKUP(B6,RMS!B:E,4,FALSE)</f>
        <v>94129.769230769205</v>
      </c>
      <c r="K6" s="40">
        <f t="shared" si="1"/>
        <v>-2.0273777780093951</v>
      </c>
      <c r="L6" s="40">
        <f t="shared" si="2"/>
        <v>-7.3076921398751438E-4</v>
      </c>
    </row>
    <row r="7" spans="1:12">
      <c r="A7" s="56"/>
      <c r="B7" s="30">
        <v>15</v>
      </c>
      <c r="C7" s="53" t="s">
        <v>11</v>
      </c>
      <c r="D7" s="53"/>
      <c r="E7" s="33">
        <f>RA!D11</f>
        <v>54540.1014</v>
      </c>
      <c r="F7" s="43">
        <f>RA!I11</f>
        <v>12331.4269</v>
      </c>
      <c r="G7" s="34">
        <f t="shared" si="0"/>
        <v>42208.674500000001</v>
      </c>
      <c r="H7" s="45">
        <f>RA!J11</f>
        <v>22.609834935143699</v>
      </c>
      <c r="I7" s="38">
        <f>VLOOKUP(B7,RMS!B:D,3,FALSE)</f>
        <v>54540.106627350397</v>
      </c>
      <c r="J7" s="39">
        <f>VLOOKUP(B7,RMS!B:E,4,FALSE)</f>
        <v>42208.674450427403</v>
      </c>
      <c r="K7" s="40">
        <f t="shared" si="1"/>
        <v>-5.2273503970354795E-3</v>
      </c>
      <c r="L7" s="40">
        <f t="shared" si="2"/>
        <v>4.9572598072700202E-5</v>
      </c>
    </row>
    <row r="8" spans="1:12">
      <c r="A8" s="56"/>
      <c r="B8" s="30">
        <v>16</v>
      </c>
      <c r="C8" s="53" t="s">
        <v>12</v>
      </c>
      <c r="D8" s="53"/>
      <c r="E8" s="33">
        <f>RA!D12</f>
        <v>180414.64749999999</v>
      </c>
      <c r="F8" s="43">
        <f>RA!I12</f>
        <v>-4015.0832</v>
      </c>
      <c r="G8" s="34">
        <f t="shared" si="0"/>
        <v>184429.73069999999</v>
      </c>
      <c r="H8" s="45">
        <f>RA!J12</f>
        <v>-2.2254751793365299</v>
      </c>
      <c r="I8" s="38">
        <f>VLOOKUP(B8,RMS!B:D,3,FALSE)</f>
        <v>180414.663339316</v>
      </c>
      <c r="J8" s="39">
        <f>VLOOKUP(B8,RMS!B:E,4,FALSE)</f>
        <v>184429.73191111101</v>
      </c>
      <c r="K8" s="40">
        <f t="shared" si="1"/>
        <v>-1.5839316009078175E-2</v>
      </c>
      <c r="L8" s="40">
        <f t="shared" si="2"/>
        <v>-1.2111110263504088E-3</v>
      </c>
    </row>
    <row r="9" spans="1:12">
      <c r="A9" s="56"/>
      <c r="B9" s="30">
        <v>17</v>
      </c>
      <c r="C9" s="53" t="s">
        <v>13</v>
      </c>
      <c r="D9" s="53"/>
      <c r="E9" s="33">
        <f>RA!D13</f>
        <v>283726.62</v>
      </c>
      <c r="F9" s="43">
        <f>RA!I13</f>
        <v>50097.755899999996</v>
      </c>
      <c r="G9" s="34">
        <f t="shared" si="0"/>
        <v>233628.86410000001</v>
      </c>
      <c r="H9" s="45">
        <f>RA!J13</f>
        <v>17.657051671781801</v>
      </c>
      <c r="I9" s="38">
        <f>VLOOKUP(B9,RMS!B:D,3,FALSE)</f>
        <v>283726.73740170902</v>
      </c>
      <c r="J9" s="39">
        <f>VLOOKUP(B9,RMS!B:E,4,FALSE)</f>
        <v>233628.86371709401</v>
      </c>
      <c r="K9" s="40">
        <f t="shared" si="1"/>
        <v>-0.11740170902339742</v>
      </c>
      <c r="L9" s="40">
        <f t="shared" si="2"/>
        <v>3.8290600059553981E-4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138551.1777</v>
      </c>
      <c r="F10" s="43">
        <f>RA!I14</f>
        <v>15332.8498</v>
      </c>
      <c r="G10" s="34">
        <f t="shared" si="0"/>
        <v>123218.3279</v>
      </c>
      <c r="H10" s="45">
        <f>RA!J14</f>
        <v>11.0665604252024</v>
      </c>
      <c r="I10" s="38">
        <f>VLOOKUP(B10,RMS!B:D,3,FALSE)</f>
        <v>138551.166769231</v>
      </c>
      <c r="J10" s="39">
        <f>VLOOKUP(B10,RMS!B:E,4,FALSE)</f>
        <v>123218.32713589699</v>
      </c>
      <c r="K10" s="40">
        <f t="shared" si="1"/>
        <v>1.0930768999969587E-2</v>
      </c>
      <c r="L10" s="40">
        <f t="shared" si="2"/>
        <v>7.6410300971474499E-4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87891.658200000005</v>
      </c>
      <c r="F11" s="43">
        <f>RA!I15</f>
        <v>11900.499900000001</v>
      </c>
      <c r="G11" s="34">
        <f t="shared" si="0"/>
        <v>75991.15830000001</v>
      </c>
      <c r="H11" s="45">
        <f>RA!J15</f>
        <v>13.539965161335401</v>
      </c>
      <c r="I11" s="38">
        <f>VLOOKUP(B11,RMS!B:D,3,FALSE)</f>
        <v>87891.674469230798</v>
      </c>
      <c r="J11" s="39">
        <f>VLOOKUP(B11,RMS!B:E,4,FALSE)</f>
        <v>75991.158051282095</v>
      </c>
      <c r="K11" s="40">
        <f t="shared" si="1"/>
        <v>-1.626923079311382E-2</v>
      </c>
      <c r="L11" s="40">
        <f t="shared" si="2"/>
        <v>2.4871791538316756E-4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729262.10439999995</v>
      </c>
      <c r="F12" s="43">
        <f>RA!I16</f>
        <v>62639.409699999997</v>
      </c>
      <c r="G12" s="34">
        <f t="shared" si="0"/>
        <v>666622.69469999999</v>
      </c>
      <c r="H12" s="45">
        <f>RA!J16</f>
        <v>8.5894233804369406</v>
      </c>
      <c r="I12" s="38">
        <f>VLOOKUP(B12,RMS!B:D,3,FALSE)</f>
        <v>729261.6716</v>
      </c>
      <c r="J12" s="39">
        <f>VLOOKUP(B12,RMS!B:E,4,FALSE)</f>
        <v>666622.69469999999</v>
      </c>
      <c r="K12" s="40">
        <f t="shared" si="1"/>
        <v>0.43279999995138496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432916.18219999998</v>
      </c>
      <c r="F13" s="43">
        <f>RA!I17</f>
        <v>55430.266000000003</v>
      </c>
      <c r="G13" s="34">
        <f t="shared" si="0"/>
        <v>377485.91619999998</v>
      </c>
      <c r="H13" s="45">
        <f>RA!J17</f>
        <v>12.8039256278926</v>
      </c>
      <c r="I13" s="38">
        <f>VLOOKUP(B13,RMS!B:D,3,FALSE)</f>
        <v>432916.23429743602</v>
      </c>
      <c r="J13" s="39">
        <f>VLOOKUP(B13,RMS!B:E,4,FALSE)</f>
        <v>377485.91474358999</v>
      </c>
      <c r="K13" s="40">
        <f t="shared" si="1"/>
        <v>-5.2097436040639877E-2</v>
      </c>
      <c r="L13" s="40">
        <f t="shared" si="2"/>
        <v>1.4564099838025868E-3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1369905.5688</v>
      </c>
      <c r="F14" s="43">
        <f>RA!I18</f>
        <v>200637.9877</v>
      </c>
      <c r="G14" s="34">
        <f t="shared" si="0"/>
        <v>1169267.5811000001</v>
      </c>
      <c r="H14" s="45">
        <f>RA!J18</f>
        <v>14.64611811716</v>
      </c>
      <c r="I14" s="38">
        <f>VLOOKUP(B14,RMS!B:D,3,FALSE)</f>
        <v>1369905.67422308</v>
      </c>
      <c r="J14" s="39">
        <f>VLOOKUP(B14,RMS!B:E,4,FALSE)</f>
        <v>1169267.57794615</v>
      </c>
      <c r="K14" s="40">
        <f t="shared" si="1"/>
        <v>-0.10542308003641665</v>
      </c>
      <c r="L14" s="40">
        <f t="shared" si="2"/>
        <v>3.1538500916212797E-3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347223.83319999999</v>
      </c>
      <c r="F15" s="43">
        <f>RA!I19</f>
        <v>53997.707499999997</v>
      </c>
      <c r="G15" s="34">
        <f t="shared" si="0"/>
        <v>293226.12569999998</v>
      </c>
      <c r="H15" s="45">
        <f>RA!J19</f>
        <v>15.551267608090001</v>
      </c>
      <c r="I15" s="38">
        <f>VLOOKUP(B15,RMS!B:D,3,FALSE)</f>
        <v>347223.853289744</v>
      </c>
      <c r="J15" s="39">
        <f>VLOOKUP(B15,RMS!B:E,4,FALSE)</f>
        <v>293226.12496410299</v>
      </c>
      <c r="K15" s="40">
        <f t="shared" si="1"/>
        <v>-2.0089744008146226E-2</v>
      </c>
      <c r="L15" s="40">
        <f t="shared" si="2"/>
        <v>7.3589698877185583E-4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729517.40159999998</v>
      </c>
      <c r="F16" s="43">
        <f>RA!I20</f>
        <v>28586.073899999999</v>
      </c>
      <c r="G16" s="34">
        <f t="shared" si="0"/>
        <v>700931.32770000002</v>
      </c>
      <c r="H16" s="45">
        <f>RA!J20</f>
        <v>3.9184910239706601</v>
      </c>
      <c r="I16" s="38">
        <f>VLOOKUP(B16,RMS!B:D,3,FALSE)</f>
        <v>729517.39410000003</v>
      </c>
      <c r="J16" s="39">
        <f>VLOOKUP(B16,RMS!B:E,4,FALSE)</f>
        <v>700931.32770000002</v>
      </c>
      <c r="K16" s="40">
        <f t="shared" si="1"/>
        <v>7.4999999487772584E-3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299909.42629999999</v>
      </c>
      <c r="F17" s="43">
        <f>RA!I21</f>
        <v>23782.843099999998</v>
      </c>
      <c r="G17" s="34">
        <f t="shared" si="0"/>
        <v>276126.58319999999</v>
      </c>
      <c r="H17" s="45">
        <f>RA!J21</f>
        <v>7.9300085340465296</v>
      </c>
      <c r="I17" s="38">
        <f>VLOOKUP(B17,RMS!B:D,3,FALSE)</f>
        <v>299909.25783241802</v>
      </c>
      <c r="J17" s="39">
        <f>VLOOKUP(B17,RMS!B:E,4,FALSE)</f>
        <v>276126.583074314</v>
      </c>
      <c r="K17" s="40">
        <f t="shared" si="1"/>
        <v>0.16846758197061718</v>
      </c>
      <c r="L17" s="40">
        <f t="shared" si="2"/>
        <v>1.2568599777296185E-4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980008.5392</v>
      </c>
      <c r="F18" s="43">
        <f>RA!I22</f>
        <v>129768.5968</v>
      </c>
      <c r="G18" s="34">
        <f t="shared" si="0"/>
        <v>850239.94240000006</v>
      </c>
      <c r="H18" s="45">
        <f>RA!J22</f>
        <v>13.2415781709344</v>
      </c>
      <c r="I18" s="38">
        <f>VLOOKUP(B18,RMS!B:D,3,FALSE)</f>
        <v>980008.68427168101</v>
      </c>
      <c r="J18" s="39">
        <f>VLOOKUP(B18,RMS!B:E,4,FALSE)</f>
        <v>850239.94081592897</v>
      </c>
      <c r="K18" s="40">
        <f t="shared" si="1"/>
        <v>-0.14507168100681156</v>
      </c>
      <c r="L18" s="40">
        <f t="shared" si="2"/>
        <v>1.5840710839256644E-3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2481121.7140000002</v>
      </c>
      <c r="F19" s="43">
        <f>RA!I23</f>
        <v>110134.1293</v>
      </c>
      <c r="G19" s="34">
        <f t="shared" si="0"/>
        <v>2370987.5847</v>
      </c>
      <c r="H19" s="45">
        <f>RA!J23</f>
        <v>4.43888458508731</v>
      </c>
      <c r="I19" s="38">
        <f>VLOOKUP(B19,RMS!B:D,3,FALSE)</f>
        <v>2481122.4490427398</v>
      </c>
      <c r="J19" s="39">
        <f>VLOOKUP(B19,RMS!B:E,4,FALSE)</f>
        <v>2370987.6153897401</v>
      </c>
      <c r="K19" s="40">
        <f t="shared" si="1"/>
        <v>-0.73504273965954781</v>
      </c>
      <c r="L19" s="40">
        <f t="shared" si="2"/>
        <v>-3.0689740087836981E-2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243565.984</v>
      </c>
      <c r="F20" s="43">
        <f>RA!I24</f>
        <v>41708.220800000003</v>
      </c>
      <c r="G20" s="34">
        <f t="shared" si="0"/>
        <v>201857.76319999999</v>
      </c>
      <c r="H20" s="45">
        <f>RA!J24</f>
        <v>17.1239924865699</v>
      </c>
      <c r="I20" s="38">
        <f>VLOOKUP(B20,RMS!B:D,3,FALSE)</f>
        <v>243565.98298265599</v>
      </c>
      <c r="J20" s="39">
        <f>VLOOKUP(B20,RMS!B:E,4,FALSE)</f>
        <v>201857.75663182201</v>
      </c>
      <c r="K20" s="40">
        <f t="shared" si="1"/>
        <v>1.0173440095968544E-3</v>
      </c>
      <c r="L20" s="40">
        <f t="shared" si="2"/>
        <v>6.5681779815349728E-3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173303.87220000001</v>
      </c>
      <c r="F21" s="43">
        <f>RA!I25</f>
        <v>21245.521400000001</v>
      </c>
      <c r="G21" s="34">
        <f t="shared" si="0"/>
        <v>152058.35080000001</v>
      </c>
      <c r="H21" s="45">
        <f>RA!J25</f>
        <v>12.259115235164399</v>
      </c>
      <c r="I21" s="38">
        <f>VLOOKUP(B21,RMS!B:D,3,FALSE)</f>
        <v>173303.876213554</v>
      </c>
      <c r="J21" s="39">
        <f>VLOOKUP(B21,RMS!B:E,4,FALSE)</f>
        <v>152058.36613093299</v>
      </c>
      <c r="K21" s="40">
        <f t="shared" si="1"/>
        <v>-4.0135539893526584E-3</v>
      </c>
      <c r="L21" s="40">
        <f t="shared" si="2"/>
        <v>-1.5330932976212353E-2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479337.88189999998</v>
      </c>
      <c r="F22" s="43">
        <f>RA!I26</f>
        <v>101897.3619</v>
      </c>
      <c r="G22" s="34">
        <f t="shared" si="0"/>
        <v>377440.51999999996</v>
      </c>
      <c r="H22" s="45">
        <f>RA!J26</f>
        <v>21.257940535828102</v>
      </c>
      <c r="I22" s="38">
        <f>VLOOKUP(B22,RMS!B:D,3,FALSE)</f>
        <v>479337.88430624001</v>
      </c>
      <c r="J22" s="39">
        <f>VLOOKUP(B22,RMS!B:E,4,FALSE)</f>
        <v>377440.42889249802</v>
      </c>
      <c r="K22" s="40">
        <f t="shared" si="1"/>
        <v>-2.4062400334514678E-3</v>
      </c>
      <c r="L22" s="40">
        <f t="shared" si="2"/>
        <v>9.1107501939404756E-2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205073.28829999999</v>
      </c>
      <c r="F23" s="43">
        <f>RA!I27</f>
        <v>57205.512199999997</v>
      </c>
      <c r="G23" s="34">
        <f t="shared" si="0"/>
        <v>147867.77609999999</v>
      </c>
      <c r="H23" s="45">
        <f>RA!J27</f>
        <v>27.8951552755689</v>
      </c>
      <c r="I23" s="38">
        <f>VLOOKUP(B23,RMS!B:D,3,FALSE)</f>
        <v>205073.24660650501</v>
      </c>
      <c r="J23" s="39">
        <f>VLOOKUP(B23,RMS!B:E,4,FALSE)</f>
        <v>147867.792638891</v>
      </c>
      <c r="K23" s="40">
        <f t="shared" si="1"/>
        <v>4.1693494975334033E-2</v>
      </c>
      <c r="L23" s="40">
        <f t="shared" si="2"/>
        <v>-1.6538891009986401E-2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685403.94299999997</v>
      </c>
      <c r="F24" s="43">
        <f>RA!I28</f>
        <v>41249.596299999997</v>
      </c>
      <c r="G24" s="34">
        <f t="shared" si="0"/>
        <v>644154.34669999999</v>
      </c>
      <c r="H24" s="45">
        <f>RA!J28</f>
        <v>6.0182899035350301</v>
      </c>
      <c r="I24" s="38">
        <f>VLOOKUP(B24,RMS!B:D,3,FALSE)</f>
        <v>685403.94291061896</v>
      </c>
      <c r="J24" s="39">
        <f>VLOOKUP(B24,RMS!B:E,4,FALSE)</f>
        <v>644154.36083681602</v>
      </c>
      <c r="K24" s="40">
        <f t="shared" si="1"/>
        <v>8.9381006546318531E-5</v>
      </c>
      <c r="L24" s="40">
        <f t="shared" si="2"/>
        <v>-1.4136816025711596E-2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417069.43329999998</v>
      </c>
      <c r="F25" s="43">
        <f>RA!I29</f>
        <v>57057.146800000002</v>
      </c>
      <c r="G25" s="34">
        <f t="shared" si="0"/>
        <v>360012.28649999999</v>
      </c>
      <c r="H25" s="45">
        <f>RA!J29</f>
        <v>13.6804911231552</v>
      </c>
      <c r="I25" s="38">
        <f>VLOOKUP(B25,RMS!B:D,3,FALSE)</f>
        <v>417069.432751327</v>
      </c>
      <c r="J25" s="39">
        <f>VLOOKUP(B25,RMS!B:E,4,FALSE)</f>
        <v>360012.28161071899</v>
      </c>
      <c r="K25" s="40">
        <f t="shared" si="1"/>
        <v>5.4867297876626253E-4</v>
      </c>
      <c r="L25" s="40">
        <f t="shared" si="2"/>
        <v>4.8892810009419918E-3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951418.41370000003</v>
      </c>
      <c r="F26" s="43">
        <f>RA!I30</f>
        <v>123972.5079</v>
      </c>
      <c r="G26" s="34">
        <f t="shared" si="0"/>
        <v>827445.90580000007</v>
      </c>
      <c r="H26" s="45">
        <f>RA!J30</f>
        <v>13.0302825880655</v>
      </c>
      <c r="I26" s="38">
        <f>VLOOKUP(B26,RMS!B:D,3,FALSE)</f>
        <v>951418.43442389404</v>
      </c>
      <c r="J26" s="39">
        <f>VLOOKUP(B26,RMS!B:E,4,FALSE)</f>
        <v>827445.91075650905</v>
      </c>
      <c r="K26" s="40">
        <f t="shared" si="1"/>
        <v>-2.0723894005641341E-2</v>
      </c>
      <c r="L26" s="40">
        <f t="shared" si="2"/>
        <v>-4.9565089866518974E-3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627652.55249999999</v>
      </c>
      <c r="F27" s="43">
        <f>RA!I31</f>
        <v>17626.883600000001</v>
      </c>
      <c r="G27" s="34">
        <f t="shared" si="0"/>
        <v>610025.66889999993</v>
      </c>
      <c r="H27" s="45">
        <f>RA!J31</f>
        <v>2.8083823653373901</v>
      </c>
      <c r="I27" s="38">
        <f>VLOOKUP(B27,RMS!B:D,3,FALSE)</f>
        <v>627652.48131595203</v>
      </c>
      <c r="J27" s="39">
        <f>VLOOKUP(B27,RMS!B:E,4,FALSE)</f>
        <v>610025.71880088502</v>
      </c>
      <c r="K27" s="40">
        <f t="shared" si="1"/>
        <v>7.1184047963470221E-2</v>
      </c>
      <c r="L27" s="40">
        <f t="shared" si="2"/>
        <v>-4.9900885089300573E-2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112595.0622</v>
      </c>
      <c r="F28" s="43">
        <f>RA!I32</f>
        <v>29736.519100000001</v>
      </c>
      <c r="G28" s="34">
        <f t="shared" si="0"/>
        <v>82858.543099999995</v>
      </c>
      <c r="H28" s="45">
        <f>RA!J32</f>
        <v>26.410144920191701</v>
      </c>
      <c r="I28" s="38">
        <f>VLOOKUP(B28,RMS!B:D,3,FALSE)</f>
        <v>112594.972368346</v>
      </c>
      <c r="J28" s="39">
        <f>VLOOKUP(B28,RMS!B:E,4,FALSE)</f>
        <v>82858.576803651304</v>
      </c>
      <c r="K28" s="40">
        <f t="shared" si="1"/>
        <v>8.9831653996952809E-2</v>
      </c>
      <c r="L28" s="40">
        <f t="shared" si="2"/>
        <v>-3.3703651308314875E-2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90.940299999999993</v>
      </c>
      <c r="F29" s="43">
        <f>RA!I33</f>
        <v>19.081099999999999</v>
      </c>
      <c r="G29" s="34">
        <f t="shared" si="0"/>
        <v>71.859199999999987</v>
      </c>
      <c r="H29" s="45">
        <f>RA!J33</f>
        <v>20.982006877039101</v>
      </c>
      <c r="I29" s="38">
        <f>VLOOKUP(B29,RMS!B:D,3,FALSE)</f>
        <v>90.940399999999997</v>
      </c>
      <c r="J29" s="39">
        <f>VLOOKUP(B29,RMS!B:E,4,FALSE)</f>
        <v>71.859200000000001</v>
      </c>
      <c r="K29" s="40">
        <f t="shared" si="1"/>
        <v>-1.0000000000331966E-4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82772.610400000005</v>
      </c>
      <c r="F31" s="43">
        <f>RA!I35</f>
        <v>12706.9121</v>
      </c>
      <c r="G31" s="34">
        <f t="shared" si="0"/>
        <v>70065.698300000004</v>
      </c>
      <c r="H31" s="45">
        <f>RA!J35</f>
        <v>15.3515903855075</v>
      </c>
      <c r="I31" s="38">
        <f>VLOOKUP(B31,RMS!B:D,3,FALSE)</f>
        <v>82772.61</v>
      </c>
      <c r="J31" s="39">
        <f>VLOOKUP(B31,RMS!B:E,4,FALSE)</f>
        <v>70065.695200000002</v>
      </c>
      <c r="K31" s="40">
        <f t="shared" si="1"/>
        <v>4.0000000444706529E-4</v>
      </c>
      <c r="L31" s="40">
        <f t="shared" si="2"/>
        <v>3.1000000017229468E-3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275998.72590000002</v>
      </c>
      <c r="F35" s="43">
        <f>RA!I39</f>
        <v>955.19299999999998</v>
      </c>
      <c r="G35" s="34">
        <f t="shared" si="0"/>
        <v>275043.53289999999</v>
      </c>
      <c r="H35" s="45">
        <f>RA!J39</f>
        <v>0.34608601792824401</v>
      </c>
      <c r="I35" s="38">
        <f>VLOOKUP(B35,RMS!B:D,3,FALSE)</f>
        <v>275998.72649572598</v>
      </c>
      <c r="J35" s="39">
        <f>VLOOKUP(B35,RMS!B:E,4,FALSE)</f>
        <v>275043.532649573</v>
      </c>
      <c r="K35" s="40">
        <f t="shared" si="1"/>
        <v>-5.957259563729167E-4</v>
      </c>
      <c r="L35" s="40">
        <f t="shared" si="2"/>
        <v>2.5042699417099357E-4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410746.40230000002</v>
      </c>
      <c r="F36" s="43">
        <f>RA!I40</f>
        <v>29301.3403</v>
      </c>
      <c r="G36" s="34">
        <f t="shared" si="0"/>
        <v>381445.06200000003</v>
      </c>
      <c r="H36" s="45">
        <f>RA!J40</f>
        <v>7.13368154557784</v>
      </c>
      <c r="I36" s="38">
        <f>VLOOKUP(B36,RMS!B:D,3,FALSE)</f>
        <v>410746.39788290602</v>
      </c>
      <c r="J36" s="39">
        <f>VLOOKUP(B36,RMS!B:E,4,FALSE)</f>
        <v>381445.06407179497</v>
      </c>
      <c r="K36" s="40">
        <f t="shared" si="1"/>
        <v>4.4170939945615828E-3</v>
      </c>
      <c r="L36" s="40">
        <f t="shared" si="2"/>
        <v>-2.0717949373647571E-3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44304.037400000001</v>
      </c>
      <c r="F39" s="43">
        <f>RA!I43</f>
        <v>5360.4223000000002</v>
      </c>
      <c r="G39" s="34">
        <f t="shared" si="0"/>
        <v>38943.615100000003</v>
      </c>
      <c r="H39" s="45">
        <f>RA!J43</f>
        <v>12.0991733814309</v>
      </c>
      <c r="I39" s="38">
        <f>VLOOKUP(B39,RMS!B:D,3,FALSE)</f>
        <v>44304.037364798402</v>
      </c>
      <c r="J39" s="39">
        <f>VLOOKUP(B39,RMS!B:E,4,FALSE)</f>
        <v>38943.615596399701</v>
      </c>
      <c r="K39" s="40">
        <f t="shared" si="1"/>
        <v>3.5201599530410022E-5</v>
      </c>
      <c r="L39" s="40">
        <f t="shared" si="2"/>
        <v>-4.9639969802228734E-4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13584616.1468</v>
      </c>
      <c r="E7" s="7">
        <v>16678636</v>
      </c>
      <c r="F7" s="47">
        <v>81.449203320943099</v>
      </c>
      <c r="G7" s="16"/>
      <c r="H7" s="16"/>
      <c r="I7" s="7">
        <v>1412302.6358</v>
      </c>
      <c r="J7" s="47">
        <v>10.396338185328</v>
      </c>
      <c r="K7" s="16"/>
      <c r="L7" s="16"/>
      <c r="M7" s="16"/>
      <c r="N7" s="7">
        <v>13584616.1468</v>
      </c>
      <c r="O7" s="7">
        <v>871497588.8793</v>
      </c>
      <c r="P7" s="7">
        <v>1412540</v>
      </c>
      <c r="Q7" s="7">
        <v>1882076</v>
      </c>
      <c r="R7" s="7">
        <v>-24.947770440726099</v>
      </c>
      <c r="S7" s="7">
        <v>11.0488875922098</v>
      </c>
      <c r="T7" s="7">
        <v>12.318419419141399</v>
      </c>
      <c r="U7" s="48">
        <v>-10.3059636446452</v>
      </c>
    </row>
    <row r="8" spans="1:23" ht="12" thickBot="1">
      <c r="A8" s="67">
        <v>41456</v>
      </c>
      <c r="B8" s="57" t="s">
        <v>8</v>
      </c>
      <c r="C8" s="58"/>
      <c r="D8" s="8">
        <v>542948.64249999996</v>
      </c>
      <c r="E8" s="8">
        <v>541098</v>
      </c>
      <c r="F8" s="49">
        <v>100.34201614125401</v>
      </c>
      <c r="G8" s="9"/>
      <c r="H8" s="9"/>
      <c r="I8" s="8">
        <v>71835.210399999996</v>
      </c>
      <c r="J8" s="49">
        <v>13.2305718767867</v>
      </c>
      <c r="K8" s="9"/>
      <c r="L8" s="9"/>
      <c r="M8" s="9"/>
      <c r="N8" s="8">
        <v>542948.64249999996</v>
      </c>
      <c r="O8" s="8">
        <v>26008718.8869</v>
      </c>
      <c r="P8" s="8">
        <v>47846</v>
      </c>
      <c r="Q8" s="8">
        <v>67929</v>
      </c>
      <c r="R8" s="8">
        <v>-29.564692546629601</v>
      </c>
      <c r="S8" s="8">
        <v>13.3668246039376</v>
      </c>
      <c r="T8" s="8">
        <v>12.802190375244701</v>
      </c>
      <c r="U8" s="50">
        <v>4.4104501819056701</v>
      </c>
    </row>
    <row r="9" spans="1:23" ht="12" thickBot="1">
      <c r="A9" s="68"/>
      <c r="B9" s="57" t="s">
        <v>9</v>
      </c>
      <c r="C9" s="58"/>
      <c r="D9" s="8">
        <v>92052.198099999994</v>
      </c>
      <c r="E9" s="8">
        <v>111096</v>
      </c>
      <c r="F9" s="49">
        <v>82.858247011593605</v>
      </c>
      <c r="G9" s="9"/>
      <c r="H9" s="9"/>
      <c r="I9" s="8">
        <v>18637.327499999999</v>
      </c>
      <c r="J9" s="49">
        <v>20.246477416816798</v>
      </c>
      <c r="K9" s="9"/>
      <c r="L9" s="9"/>
      <c r="M9" s="9"/>
      <c r="N9" s="8">
        <v>92052.198099999994</v>
      </c>
      <c r="O9" s="8">
        <v>5175027.4194</v>
      </c>
      <c r="P9" s="8">
        <v>8377</v>
      </c>
      <c r="Q9" s="8">
        <v>11586</v>
      </c>
      <c r="R9" s="8">
        <v>-27.697220783704498</v>
      </c>
      <c r="S9" s="8">
        <v>12.6291906410409</v>
      </c>
      <c r="T9" s="8">
        <v>12.958488701881601</v>
      </c>
      <c r="U9" s="50">
        <v>-2.5411764320388901</v>
      </c>
    </row>
    <row r="10" spans="1:23" ht="12" thickBot="1">
      <c r="A10" s="68"/>
      <c r="B10" s="57" t="s">
        <v>10</v>
      </c>
      <c r="C10" s="58"/>
      <c r="D10" s="8">
        <v>125293.18429999999</v>
      </c>
      <c r="E10" s="8">
        <v>151424</v>
      </c>
      <c r="F10" s="49">
        <v>82.743279995245203</v>
      </c>
      <c r="G10" s="9"/>
      <c r="H10" s="9"/>
      <c r="I10" s="8">
        <v>31163.415799999999</v>
      </c>
      <c r="J10" s="49">
        <v>24.872395074086999</v>
      </c>
      <c r="K10" s="9"/>
      <c r="L10" s="9"/>
      <c r="M10" s="9"/>
      <c r="N10" s="8">
        <v>125293.18429999999</v>
      </c>
      <c r="O10" s="8">
        <v>8536597.3467999995</v>
      </c>
      <c r="P10" s="8">
        <v>88259</v>
      </c>
      <c r="Q10" s="8">
        <v>114245</v>
      </c>
      <c r="R10" s="8">
        <v>-22.7458532102061</v>
      </c>
      <c r="S10" s="8">
        <v>1.67412513171461</v>
      </c>
      <c r="T10" s="8">
        <v>1.90783894262331</v>
      </c>
      <c r="U10" s="50">
        <v>-12.2501855731772</v>
      </c>
    </row>
    <row r="11" spans="1:23" ht="12" thickBot="1">
      <c r="A11" s="68"/>
      <c r="B11" s="57" t="s">
        <v>11</v>
      </c>
      <c r="C11" s="58"/>
      <c r="D11" s="8">
        <v>54540.1014</v>
      </c>
      <c r="E11" s="8">
        <v>70225</v>
      </c>
      <c r="F11" s="49">
        <v>77.664793734425103</v>
      </c>
      <c r="G11" s="9"/>
      <c r="H11" s="9"/>
      <c r="I11" s="8">
        <v>12331.4269</v>
      </c>
      <c r="J11" s="49">
        <v>22.609834935143699</v>
      </c>
      <c r="K11" s="9"/>
      <c r="L11" s="9"/>
      <c r="M11" s="9"/>
      <c r="N11" s="8">
        <v>54540.1014</v>
      </c>
      <c r="O11" s="8">
        <v>3273360.4090999998</v>
      </c>
      <c r="P11" s="8">
        <v>3258</v>
      </c>
      <c r="Q11" s="8">
        <v>4521</v>
      </c>
      <c r="R11" s="8">
        <v>-27.936297279363</v>
      </c>
      <c r="S11" s="8">
        <v>19.989840392879099</v>
      </c>
      <c r="T11" s="8">
        <v>18.889117451891199</v>
      </c>
      <c r="U11" s="50">
        <v>5.8272862339457303</v>
      </c>
    </row>
    <row r="12" spans="1:23" ht="12" thickBot="1">
      <c r="A12" s="68"/>
      <c r="B12" s="57" t="s">
        <v>12</v>
      </c>
      <c r="C12" s="58"/>
      <c r="D12" s="8">
        <v>180414.64749999999</v>
      </c>
      <c r="E12" s="8">
        <v>285316</v>
      </c>
      <c r="F12" s="49">
        <v>63.233273808689297</v>
      </c>
      <c r="G12" s="9"/>
      <c r="H12" s="9"/>
      <c r="I12" s="8">
        <v>-4015.0832</v>
      </c>
      <c r="J12" s="49">
        <v>-2.2254751793365299</v>
      </c>
      <c r="K12" s="9"/>
      <c r="L12" s="9"/>
      <c r="M12" s="9"/>
      <c r="N12" s="8">
        <v>180414.64749999999</v>
      </c>
      <c r="O12" s="8">
        <v>13221805.428300001</v>
      </c>
      <c r="P12" s="8">
        <v>3544</v>
      </c>
      <c r="Q12" s="8">
        <v>5379</v>
      </c>
      <c r="R12" s="8">
        <v>-34.114147611080099</v>
      </c>
      <c r="S12" s="8">
        <v>60.9502144469526</v>
      </c>
      <c r="T12" s="8">
        <v>61.974710912809101</v>
      </c>
      <c r="U12" s="50">
        <v>-1.65308793016853</v>
      </c>
    </row>
    <row r="13" spans="1:23" ht="12" thickBot="1">
      <c r="A13" s="68"/>
      <c r="B13" s="57" t="s">
        <v>13</v>
      </c>
      <c r="C13" s="58"/>
      <c r="D13" s="8">
        <v>283726.62</v>
      </c>
      <c r="E13" s="8">
        <v>336550</v>
      </c>
      <c r="F13" s="49">
        <v>84.304448076065995</v>
      </c>
      <c r="G13" s="9"/>
      <c r="H13" s="9"/>
      <c r="I13" s="8">
        <v>50097.755899999996</v>
      </c>
      <c r="J13" s="49">
        <v>17.657051671781801</v>
      </c>
      <c r="K13" s="9"/>
      <c r="L13" s="9"/>
      <c r="M13" s="9"/>
      <c r="N13" s="8">
        <v>283726.62</v>
      </c>
      <c r="O13" s="8">
        <v>15014043.8923</v>
      </c>
      <c r="P13" s="8">
        <v>18527</v>
      </c>
      <c r="Q13" s="8">
        <v>27551</v>
      </c>
      <c r="R13" s="8">
        <v>-32.753802039853397</v>
      </c>
      <c r="S13" s="8">
        <v>18.004462136341601</v>
      </c>
      <c r="T13" s="8">
        <v>17.3660774563537</v>
      </c>
      <c r="U13" s="50">
        <v>3.6760441820689902</v>
      </c>
    </row>
    <row r="14" spans="1:23" ht="12" thickBot="1">
      <c r="A14" s="68"/>
      <c r="B14" s="57" t="s">
        <v>14</v>
      </c>
      <c r="C14" s="58"/>
      <c r="D14" s="8">
        <v>138551.1777</v>
      </c>
      <c r="E14" s="8">
        <v>163200</v>
      </c>
      <c r="F14" s="49">
        <v>84.896554963235303</v>
      </c>
      <c r="G14" s="9"/>
      <c r="H14" s="9"/>
      <c r="I14" s="8">
        <v>15332.8498</v>
      </c>
      <c r="J14" s="49">
        <v>11.0665604252024</v>
      </c>
      <c r="K14" s="9"/>
      <c r="L14" s="9"/>
      <c r="M14" s="9"/>
      <c r="N14" s="8">
        <v>138551.1777</v>
      </c>
      <c r="O14" s="8">
        <v>8764274.8000000007</v>
      </c>
      <c r="P14" s="8">
        <v>3367</v>
      </c>
      <c r="Q14" s="8">
        <v>4570</v>
      </c>
      <c r="R14" s="8">
        <v>-26.3238512035011</v>
      </c>
      <c r="S14" s="8">
        <v>48.430962280962298</v>
      </c>
      <c r="T14" s="8">
        <v>48.922398249453003</v>
      </c>
      <c r="U14" s="50">
        <v>-1.0045214177458499</v>
      </c>
    </row>
    <row r="15" spans="1:23" ht="12" thickBot="1">
      <c r="A15" s="68"/>
      <c r="B15" s="57" t="s">
        <v>15</v>
      </c>
      <c r="C15" s="58"/>
      <c r="D15" s="8">
        <v>87891.658200000005</v>
      </c>
      <c r="E15" s="8">
        <v>128383</v>
      </c>
      <c r="F15" s="49">
        <v>68.460511282646493</v>
      </c>
      <c r="G15" s="9"/>
      <c r="H15" s="9"/>
      <c r="I15" s="8">
        <v>11900.499900000001</v>
      </c>
      <c r="J15" s="49">
        <v>13.539965161335401</v>
      </c>
      <c r="K15" s="9"/>
      <c r="L15" s="9"/>
      <c r="M15" s="9"/>
      <c r="N15" s="8">
        <v>87891.658200000005</v>
      </c>
      <c r="O15" s="8">
        <v>5595543.4678999996</v>
      </c>
      <c r="P15" s="8">
        <v>5266</v>
      </c>
      <c r="Q15" s="8">
        <v>7539</v>
      </c>
      <c r="R15" s="8">
        <v>-30.149887252951299</v>
      </c>
      <c r="S15" s="8">
        <v>19.676889479681002</v>
      </c>
      <c r="T15" s="8">
        <v>19.795259318212</v>
      </c>
      <c r="U15" s="50">
        <v>-0.597970638465395</v>
      </c>
    </row>
    <row r="16" spans="1:23" ht="12" thickBot="1">
      <c r="A16" s="68"/>
      <c r="B16" s="57" t="s">
        <v>16</v>
      </c>
      <c r="C16" s="58"/>
      <c r="D16" s="8">
        <v>729262.10439999995</v>
      </c>
      <c r="E16" s="8">
        <v>832295</v>
      </c>
      <c r="F16" s="49">
        <v>87.620627830276504</v>
      </c>
      <c r="G16" s="9"/>
      <c r="H16" s="9"/>
      <c r="I16" s="8">
        <v>62639.409699999997</v>
      </c>
      <c r="J16" s="49">
        <v>8.5894233804369406</v>
      </c>
      <c r="K16" s="9"/>
      <c r="L16" s="9"/>
      <c r="M16" s="9"/>
      <c r="N16" s="8">
        <v>729262.10439999995</v>
      </c>
      <c r="O16" s="8">
        <v>47425257.514700003</v>
      </c>
      <c r="P16" s="8">
        <v>92854</v>
      </c>
      <c r="Q16" s="8">
        <v>122717</v>
      </c>
      <c r="R16" s="8">
        <v>-24.334851732033901</v>
      </c>
      <c r="S16" s="8">
        <v>9.1518991104314296</v>
      </c>
      <c r="T16" s="8">
        <v>10.926311839435501</v>
      </c>
      <c r="U16" s="50">
        <v>-16.2398140843809</v>
      </c>
    </row>
    <row r="17" spans="1:21" ht="12" thickBot="1">
      <c r="A17" s="68"/>
      <c r="B17" s="57" t="s">
        <v>17</v>
      </c>
      <c r="C17" s="58"/>
      <c r="D17" s="8">
        <v>432916.18219999998</v>
      </c>
      <c r="E17" s="8">
        <v>517608</v>
      </c>
      <c r="F17" s="49">
        <v>83.637846053383996</v>
      </c>
      <c r="G17" s="9"/>
      <c r="H17" s="9"/>
      <c r="I17" s="8">
        <v>55430.266000000003</v>
      </c>
      <c r="J17" s="49">
        <v>12.8039256278926</v>
      </c>
      <c r="K17" s="9"/>
      <c r="L17" s="9"/>
      <c r="M17" s="9"/>
      <c r="N17" s="8">
        <v>432916.18219999998</v>
      </c>
      <c r="O17" s="8">
        <v>37284585.298</v>
      </c>
      <c r="P17" s="8">
        <v>16687</v>
      </c>
      <c r="Q17" s="8">
        <v>22559</v>
      </c>
      <c r="R17" s="8">
        <v>-26.029522585220999</v>
      </c>
      <c r="S17" s="8">
        <v>30.396985677473499</v>
      </c>
      <c r="T17" s="8">
        <v>41.210506671395002</v>
      </c>
      <c r="U17" s="50">
        <v>-26.2397186235698</v>
      </c>
    </row>
    <row r="18" spans="1:21" ht="12" thickBot="1">
      <c r="A18" s="68"/>
      <c r="B18" s="57" t="s">
        <v>18</v>
      </c>
      <c r="C18" s="58"/>
      <c r="D18" s="8">
        <v>1369905.5688</v>
      </c>
      <c r="E18" s="8">
        <v>1594215</v>
      </c>
      <c r="F18" s="49">
        <v>85.929787939518803</v>
      </c>
      <c r="G18" s="9"/>
      <c r="H18" s="9"/>
      <c r="I18" s="8">
        <v>200637.9877</v>
      </c>
      <c r="J18" s="49">
        <v>14.64611811716</v>
      </c>
      <c r="K18" s="9"/>
      <c r="L18" s="9"/>
      <c r="M18" s="9"/>
      <c r="N18" s="8">
        <v>1369905.5688</v>
      </c>
      <c r="O18" s="8">
        <v>81864078.822400004</v>
      </c>
      <c r="P18" s="8">
        <v>205593</v>
      </c>
      <c r="Q18" s="8">
        <v>288805</v>
      </c>
      <c r="R18" s="8">
        <v>-28.812520558854601</v>
      </c>
      <c r="S18" s="8">
        <v>7.8022213450847104</v>
      </c>
      <c r="T18" s="8">
        <v>7.7462517033984897</v>
      </c>
      <c r="U18" s="50">
        <v>0.72253838152025496</v>
      </c>
    </row>
    <row r="19" spans="1:21" ht="12" thickBot="1">
      <c r="A19" s="68"/>
      <c r="B19" s="57" t="s">
        <v>19</v>
      </c>
      <c r="C19" s="58"/>
      <c r="D19" s="8">
        <v>347223.83319999999</v>
      </c>
      <c r="E19" s="8">
        <v>477659</v>
      </c>
      <c r="F19" s="49">
        <v>72.6928275610844</v>
      </c>
      <c r="G19" s="9"/>
      <c r="H19" s="9"/>
      <c r="I19" s="8">
        <v>53997.707499999997</v>
      </c>
      <c r="J19" s="49">
        <v>15.551267608090001</v>
      </c>
      <c r="K19" s="9"/>
      <c r="L19" s="9"/>
      <c r="M19" s="9"/>
      <c r="N19" s="8">
        <v>347223.83319999999</v>
      </c>
      <c r="O19" s="8">
        <v>32403247.3904</v>
      </c>
      <c r="P19" s="8">
        <v>12158</v>
      </c>
      <c r="Q19" s="8">
        <v>18102</v>
      </c>
      <c r="R19" s="8">
        <v>-32.836150701579903</v>
      </c>
      <c r="S19" s="8">
        <v>33.712304655371</v>
      </c>
      <c r="T19" s="8">
        <v>41.579026074466903</v>
      </c>
      <c r="U19" s="50">
        <v>-18.9199270925848</v>
      </c>
    </row>
    <row r="20" spans="1:21" ht="12" thickBot="1">
      <c r="A20" s="68"/>
      <c r="B20" s="57" t="s">
        <v>20</v>
      </c>
      <c r="C20" s="58"/>
      <c r="D20" s="8">
        <v>729517.40159999998</v>
      </c>
      <c r="E20" s="8">
        <v>718377</v>
      </c>
      <c r="F20" s="49">
        <v>101.550773702387</v>
      </c>
      <c r="G20" s="9"/>
      <c r="H20" s="9"/>
      <c r="I20" s="8">
        <v>28586.073899999999</v>
      </c>
      <c r="J20" s="49">
        <v>3.9184910239706601</v>
      </c>
      <c r="K20" s="9"/>
      <c r="L20" s="9"/>
      <c r="M20" s="9"/>
      <c r="N20" s="8">
        <v>729517.40159999998</v>
      </c>
      <c r="O20" s="8">
        <v>51246648.266999997</v>
      </c>
      <c r="P20" s="8">
        <v>50557</v>
      </c>
      <c r="Q20" s="8">
        <v>73689</v>
      </c>
      <c r="R20" s="8">
        <v>-31.391388131200099</v>
      </c>
      <c r="S20" s="8">
        <v>16.599697371283899</v>
      </c>
      <c r="T20" s="8">
        <v>24.1282890254991</v>
      </c>
      <c r="U20" s="50">
        <v>-31.202343631821002</v>
      </c>
    </row>
    <row r="21" spans="1:21" ht="12" thickBot="1">
      <c r="A21" s="68"/>
      <c r="B21" s="57" t="s">
        <v>21</v>
      </c>
      <c r="C21" s="58"/>
      <c r="D21" s="8">
        <v>299909.42629999999</v>
      </c>
      <c r="E21" s="8">
        <v>328807</v>
      </c>
      <c r="F21" s="49">
        <v>91.211387318396504</v>
      </c>
      <c r="G21" s="9"/>
      <c r="H21" s="9"/>
      <c r="I21" s="8">
        <v>23782.843099999998</v>
      </c>
      <c r="J21" s="49">
        <v>7.9300085340465296</v>
      </c>
      <c r="K21" s="9"/>
      <c r="L21" s="9"/>
      <c r="M21" s="9"/>
      <c r="N21" s="8">
        <v>299909.42629999999</v>
      </c>
      <c r="O21" s="8">
        <v>17181310.563999999</v>
      </c>
      <c r="P21" s="8">
        <v>43470</v>
      </c>
      <c r="Q21" s="8">
        <v>58389</v>
      </c>
      <c r="R21" s="8">
        <v>-25.551045573652601</v>
      </c>
      <c r="S21" s="8">
        <v>7.9477736369910303</v>
      </c>
      <c r="T21" s="8">
        <v>8.1382844371371306</v>
      </c>
      <c r="U21" s="50">
        <v>-2.3409208859394601</v>
      </c>
    </row>
    <row r="22" spans="1:21" ht="12" thickBot="1">
      <c r="A22" s="68"/>
      <c r="B22" s="57" t="s">
        <v>22</v>
      </c>
      <c r="C22" s="58"/>
      <c r="D22" s="8">
        <v>980008.5392</v>
      </c>
      <c r="E22" s="8">
        <v>953682</v>
      </c>
      <c r="F22" s="49">
        <v>102.760515475809</v>
      </c>
      <c r="G22" s="9"/>
      <c r="H22" s="9"/>
      <c r="I22" s="8">
        <v>129768.5968</v>
      </c>
      <c r="J22" s="49">
        <v>13.2415781709344</v>
      </c>
      <c r="K22" s="9"/>
      <c r="L22" s="9"/>
      <c r="M22" s="9"/>
      <c r="N22" s="8">
        <v>980008.5392</v>
      </c>
      <c r="O22" s="8">
        <v>66726668.170299999</v>
      </c>
      <c r="P22" s="8">
        <v>111777</v>
      </c>
      <c r="Q22" s="8">
        <v>147876</v>
      </c>
      <c r="R22" s="8">
        <v>-24.411669236387201</v>
      </c>
      <c r="S22" s="8">
        <v>10.2408287903594</v>
      </c>
      <c r="T22" s="8">
        <v>10.340888961697599</v>
      </c>
      <c r="U22" s="50">
        <v>-0.96761672723576497</v>
      </c>
    </row>
    <row r="23" spans="1:21" ht="12" thickBot="1">
      <c r="A23" s="68"/>
      <c r="B23" s="57" t="s">
        <v>23</v>
      </c>
      <c r="C23" s="58"/>
      <c r="D23" s="8">
        <v>2481121.7140000002</v>
      </c>
      <c r="E23" s="8">
        <v>2396807</v>
      </c>
      <c r="F23" s="49">
        <v>103.517793214055</v>
      </c>
      <c r="G23" s="9"/>
      <c r="H23" s="9"/>
      <c r="I23" s="8">
        <v>110134.1293</v>
      </c>
      <c r="J23" s="49">
        <v>4.43888458508731</v>
      </c>
      <c r="K23" s="9"/>
      <c r="L23" s="9"/>
      <c r="M23" s="9"/>
      <c r="N23" s="8">
        <v>2481121.7140000002</v>
      </c>
      <c r="O23" s="8">
        <v>132326413.66670001</v>
      </c>
      <c r="P23" s="8">
        <v>161183</v>
      </c>
      <c r="Q23" s="8">
        <v>229456</v>
      </c>
      <c r="R23" s="8">
        <v>-29.754288403876998</v>
      </c>
      <c r="S23" s="8">
        <v>18.023297370070001</v>
      </c>
      <c r="T23" s="8">
        <v>17.1887126943728</v>
      </c>
      <c r="U23" s="50">
        <v>4.8554228029566104</v>
      </c>
    </row>
    <row r="24" spans="1:21" ht="12" thickBot="1">
      <c r="A24" s="68"/>
      <c r="B24" s="57" t="s">
        <v>24</v>
      </c>
      <c r="C24" s="58"/>
      <c r="D24" s="8">
        <v>243565.984</v>
      </c>
      <c r="E24" s="8">
        <v>326242</v>
      </c>
      <c r="F24" s="49">
        <v>74.658071002507299</v>
      </c>
      <c r="G24" s="9"/>
      <c r="H24" s="9"/>
      <c r="I24" s="8">
        <v>41708.220800000003</v>
      </c>
      <c r="J24" s="49">
        <v>17.1239924865699</v>
      </c>
      <c r="K24" s="9"/>
      <c r="L24" s="9"/>
      <c r="M24" s="9"/>
      <c r="N24" s="8">
        <v>243565.984</v>
      </c>
      <c r="O24" s="8">
        <v>14018531.1416</v>
      </c>
      <c r="P24" s="8">
        <v>37075</v>
      </c>
      <c r="Q24" s="8">
        <v>46916</v>
      </c>
      <c r="R24" s="8">
        <v>-20.975786512064101</v>
      </c>
      <c r="S24" s="8">
        <v>7.6399431935266398</v>
      </c>
      <c r="T24" s="8">
        <v>8.2860544611646407</v>
      </c>
      <c r="U24" s="50">
        <v>-7.7975744748748097</v>
      </c>
    </row>
    <row r="25" spans="1:21" ht="12" thickBot="1">
      <c r="A25" s="68"/>
      <c r="B25" s="57" t="s">
        <v>25</v>
      </c>
      <c r="C25" s="58"/>
      <c r="D25" s="8">
        <v>173303.87220000001</v>
      </c>
      <c r="E25" s="8">
        <v>202446</v>
      </c>
      <c r="F25" s="49">
        <v>85.604987107673196</v>
      </c>
      <c r="G25" s="9"/>
      <c r="H25" s="9"/>
      <c r="I25" s="8">
        <v>21245.521400000001</v>
      </c>
      <c r="J25" s="49">
        <v>12.259115235164399</v>
      </c>
      <c r="K25" s="9"/>
      <c r="L25" s="9"/>
      <c r="M25" s="9"/>
      <c r="N25" s="8">
        <v>173303.87220000001</v>
      </c>
      <c r="O25" s="8">
        <v>10932764.4066</v>
      </c>
      <c r="P25" s="8">
        <v>15047</v>
      </c>
      <c r="Q25" s="8">
        <v>20457</v>
      </c>
      <c r="R25" s="8">
        <v>-26.445715403040499</v>
      </c>
      <c r="S25" s="8">
        <v>12.963312135309399</v>
      </c>
      <c r="T25" s="8">
        <v>15.0666694872171</v>
      </c>
      <c r="U25" s="50">
        <v>-13.9603337930275</v>
      </c>
    </row>
    <row r="26" spans="1:21" ht="12" thickBot="1">
      <c r="A26" s="68"/>
      <c r="B26" s="57" t="s">
        <v>26</v>
      </c>
      <c r="C26" s="58"/>
      <c r="D26" s="8">
        <v>479337.88189999998</v>
      </c>
      <c r="E26" s="8">
        <v>514420</v>
      </c>
      <c r="F26" s="49">
        <v>93.180257746588396</v>
      </c>
      <c r="G26" s="9"/>
      <c r="H26" s="9"/>
      <c r="I26" s="8">
        <v>101897.3619</v>
      </c>
      <c r="J26" s="49">
        <v>21.257940535828102</v>
      </c>
      <c r="K26" s="9"/>
      <c r="L26" s="9"/>
      <c r="M26" s="9"/>
      <c r="N26" s="8">
        <v>479337.88189999998</v>
      </c>
      <c r="O26" s="8">
        <v>29632795.7535</v>
      </c>
      <c r="P26" s="8">
        <v>60004</v>
      </c>
      <c r="Q26" s="8">
        <v>73347</v>
      </c>
      <c r="R26" s="8">
        <v>-18.1916097454565</v>
      </c>
      <c r="S26" s="8">
        <v>9.1305792597160202</v>
      </c>
      <c r="T26" s="8">
        <v>9.8101550983680301</v>
      </c>
      <c r="U26" s="50">
        <v>-6.9272690578058604</v>
      </c>
    </row>
    <row r="27" spans="1:21" ht="12" thickBot="1">
      <c r="A27" s="68"/>
      <c r="B27" s="57" t="s">
        <v>27</v>
      </c>
      <c r="C27" s="58"/>
      <c r="D27" s="8">
        <v>205073.28829999999</v>
      </c>
      <c r="E27" s="8">
        <v>224280</v>
      </c>
      <c r="F27" s="49">
        <v>91.436279784198305</v>
      </c>
      <c r="G27" s="9"/>
      <c r="H27" s="9"/>
      <c r="I27" s="8">
        <v>57205.512199999997</v>
      </c>
      <c r="J27" s="49">
        <v>27.8951552755689</v>
      </c>
      <c r="K27" s="9"/>
      <c r="L27" s="9"/>
      <c r="M27" s="9"/>
      <c r="N27" s="8">
        <v>205073.28829999999</v>
      </c>
      <c r="O27" s="8">
        <v>12593087.482999999</v>
      </c>
      <c r="P27" s="8">
        <v>43119</v>
      </c>
      <c r="Q27" s="8">
        <v>55230</v>
      </c>
      <c r="R27" s="8">
        <v>-21.928299837045099</v>
      </c>
      <c r="S27" s="8">
        <v>5.5436706370741398</v>
      </c>
      <c r="T27" s="8">
        <v>5.7232443346007598</v>
      </c>
      <c r="U27" s="50">
        <v>-3.1376206750597202</v>
      </c>
    </row>
    <row r="28" spans="1:21" ht="12" thickBot="1">
      <c r="A28" s="68"/>
      <c r="B28" s="57" t="s">
        <v>28</v>
      </c>
      <c r="C28" s="58"/>
      <c r="D28" s="8">
        <v>685403.94299999997</v>
      </c>
      <c r="E28" s="8">
        <v>651225</v>
      </c>
      <c r="F28" s="49">
        <v>105.248407693194</v>
      </c>
      <c r="G28" s="9"/>
      <c r="H28" s="9"/>
      <c r="I28" s="8">
        <v>41249.596299999997</v>
      </c>
      <c r="J28" s="49">
        <v>6.0182899035350301</v>
      </c>
      <c r="K28" s="9"/>
      <c r="L28" s="9"/>
      <c r="M28" s="9"/>
      <c r="N28" s="8">
        <v>685403.94299999997</v>
      </c>
      <c r="O28" s="8">
        <v>42464727.338699996</v>
      </c>
      <c r="P28" s="8">
        <v>54003</v>
      </c>
      <c r="Q28" s="8">
        <v>66796</v>
      </c>
      <c r="R28" s="8">
        <v>-19.1523444517636</v>
      </c>
      <c r="S28" s="8">
        <v>12.704483758309699</v>
      </c>
      <c r="T28" s="8">
        <v>13.4667718725672</v>
      </c>
      <c r="U28" s="50">
        <v>-5.6605110821720404</v>
      </c>
    </row>
    <row r="29" spans="1:21" ht="12" thickBot="1">
      <c r="A29" s="68"/>
      <c r="B29" s="57" t="s">
        <v>29</v>
      </c>
      <c r="C29" s="58"/>
      <c r="D29" s="8">
        <v>417069.43329999998</v>
      </c>
      <c r="E29" s="8">
        <v>526589</v>
      </c>
      <c r="F29" s="49">
        <v>79.202078528036097</v>
      </c>
      <c r="G29" s="9"/>
      <c r="H29" s="9"/>
      <c r="I29" s="8">
        <v>57057.146800000002</v>
      </c>
      <c r="J29" s="49">
        <v>13.6804911231552</v>
      </c>
      <c r="K29" s="9"/>
      <c r="L29" s="9"/>
      <c r="M29" s="9"/>
      <c r="N29" s="8">
        <v>417069.43329999998</v>
      </c>
      <c r="O29" s="8">
        <v>31279652.565299999</v>
      </c>
      <c r="P29" s="8">
        <v>164321</v>
      </c>
      <c r="Q29" s="8">
        <v>194011</v>
      </c>
      <c r="R29" s="8">
        <v>-15.3032560009484</v>
      </c>
      <c r="S29" s="8">
        <v>2.5417475070137101</v>
      </c>
      <c r="T29" s="8">
        <v>2.5785496842962501</v>
      </c>
      <c r="U29" s="50">
        <v>-1.42724328744454</v>
      </c>
    </row>
    <row r="30" spans="1:21" ht="12" thickBot="1">
      <c r="A30" s="68"/>
      <c r="B30" s="57" t="s">
        <v>30</v>
      </c>
      <c r="C30" s="58"/>
      <c r="D30" s="8">
        <v>951418.41370000003</v>
      </c>
      <c r="E30" s="8">
        <v>1138520</v>
      </c>
      <c r="F30" s="49">
        <v>83.566245098900296</v>
      </c>
      <c r="G30" s="9"/>
      <c r="H30" s="9"/>
      <c r="I30" s="8">
        <v>123972.5079</v>
      </c>
      <c r="J30" s="49">
        <v>13.0302825880655</v>
      </c>
      <c r="K30" s="9"/>
      <c r="L30" s="9"/>
      <c r="M30" s="9"/>
      <c r="N30" s="8">
        <v>951418.41370000003</v>
      </c>
      <c r="O30" s="8">
        <v>69440138.849600002</v>
      </c>
      <c r="P30" s="8">
        <v>92390</v>
      </c>
      <c r="Q30" s="8">
        <v>118267</v>
      </c>
      <c r="R30" s="8">
        <v>-21.880152536210399</v>
      </c>
      <c r="S30" s="8">
        <v>11.649916184652</v>
      </c>
      <c r="T30" s="8">
        <v>12.2430339553722</v>
      </c>
      <c r="U30" s="50">
        <v>-4.8445325961045</v>
      </c>
    </row>
    <row r="31" spans="1:21" ht="12" thickBot="1">
      <c r="A31" s="68"/>
      <c r="B31" s="57" t="s">
        <v>31</v>
      </c>
      <c r="C31" s="58"/>
      <c r="D31" s="8">
        <v>627652.55249999999</v>
      </c>
      <c r="E31" s="8">
        <v>693686</v>
      </c>
      <c r="F31" s="49">
        <v>90.480787056391506</v>
      </c>
      <c r="G31" s="9"/>
      <c r="H31" s="9"/>
      <c r="I31" s="8">
        <v>17626.883600000001</v>
      </c>
      <c r="J31" s="49">
        <v>2.8083823653373901</v>
      </c>
      <c r="K31" s="9"/>
      <c r="L31" s="9"/>
      <c r="M31" s="9"/>
      <c r="N31" s="8">
        <v>627652.55249999999</v>
      </c>
      <c r="O31" s="8">
        <v>50262584.951300003</v>
      </c>
      <c r="P31" s="8">
        <v>32288</v>
      </c>
      <c r="Q31" s="8">
        <v>46612</v>
      </c>
      <c r="R31" s="8">
        <v>-30.730284047026501</v>
      </c>
      <c r="S31" s="8">
        <v>21.516567353196201</v>
      </c>
      <c r="T31" s="8">
        <v>23.543434508281099</v>
      </c>
      <c r="U31" s="50">
        <v>-8.6090547000352498</v>
      </c>
    </row>
    <row r="32" spans="1:21" ht="12" thickBot="1">
      <c r="A32" s="68"/>
      <c r="B32" s="57" t="s">
        <v>32</v>
      </c>
      <c r="C32" s="58"/>
      <c r="D32" s="8">
        <v>112595.0622</v>
      </c>
      <c r="E32" s="8">
        <v>120709</v>
      </c>
      <c r="F32" s="49">
        <v>93.278100390194595</v>
      </c>
      <c r="G32" s="9"/>
      <c r="H32" s="9"/>
      <c r="I32" s="8">
        <v>29736.519100000001</v>
      </c>
      <c r="J32" s="49">
        <v>26.410144920191701</v>
      </c>
      <c r="K32" s="9"/>
      <c r="L32" s="9"/>
      <c r="M32" s="9"/>
      <c r="N32" s="8">
        <v>112595.0622</v>
      </c>
      <c r="O32" s="8">
        <v>8453035.1589000002</v>
      </c>
      <c r="P32" s="8">
        <v>31625</v>
      </c>
      <c r="Q32" s="8">
        <v>41332</v>
      </c>
      <c r="R32" s="8">
        <v>-23.485435014032699</v>
      </c>
      <c r="S32" s="8">
        <v>4.1470107320158096</v>
      </c>
      <c r="T32" s="8">
        <v>4.2569485459208396</v>
      </c>
      <c r="U32" s="50">
        <v>-2.5825497470570098</v>
      </c>
    </row>
    <row r="33" spans="1:21" ht="12" thickBot="1">
      <c r="A33" s="68"/>
      <c r="B33" s="57" t="s">
        <v>33</v>
      </c>
      <c r="C33" s="58"/>
      <c r="D33" s="8">
        <v>90.940299999999993</v>
      </c>
      <c r="E33" s="9"/>
      <c r="F33" s="9"/>
      <c r="G33" s="9"/>
      <c r="H33" s="9"/>
      <c r="I33" s="8">
        <v>19.081099999999999</v>
      </c>
      <c r="J33" s="49">
        <v>20.982006877039101</v>
      </c>
      <c r="K33" s="9"/>
      <c r="L33" s="9"/>
      <c r="M33" s="9"/>
      <c r="N33" s="8">
        <v>90.940299999999993</v>
      </c>
      <c r="O33" s="8">
        <v>6457.5132000000003</v>
      </c>
      <c r="P33" s="8">
        <v>18</v>
      </c>
      <c r="Q33" s="8">
        <v>20</v>
      </c>
      <c r="R33" s="8">
        <v>-10</v>
      </c>
      <c r="S33" s="8">
        <v>6.05</v>
      </c>
      <c r="T33" s="8">
        <v>7.22</v>
      </c>
      <c r="U33" s="50">
        <v>-16.204986149584499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82772.610400000005</v>
      </c>
      <c r="E35" s="8">
        <v>118356</v>
      </c>
      <c r="F35" s="49">
        <v>69.935288789753002</v>
      </c>
      <c r="G35" s="9"/>
      <c r="H35" s="9"/>
      <c r="I35" s="8">
        <v>12706.9121</v>
      </c>
      <c r="J35" s="49">
        <v>15.3515903855075</v>
      </c>
      <c r="K35" s="9"/>
      <c r="L35" s="9"/>
      <c r="M35" s="9"/>
      <c r="N35" s="8">
        <v>82772.610400000005</v>
      </c>
      <c r="O35" s="8">
        <v>3713116.6675</v>
      </c>
      <c r="P35" s="8">
        <v>7206</v>
      </c>
      <c r="Q35" s="8">
        <v>10074</v>
      </c>
      <c r="R35" s="8">
        <v>-28.4693269803454</v>
      </c>
      <c r="S35" s="8">
        <v>11.5032580072162</v>
      </c>
      <c r="T35" s="8">
        <v>11.478848292634501</v>
      </c>
      <c r="U35" s="50">
        <v>0.21264950942305699</v>
      </c>
    </row>
    <row r="36" spans="1:21" ht="12" customHeight="1" thickBot="1">
      <c r="A36" s="68"/>
      <c r="B36" s="57" t="s">
        <v>58</v>
      </c>
      <c r="C36" s="58"/>
      <c r="D36" s="9"/>
      <c r="E36" s="8">
        <v>538372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442999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323964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275998.72590000002</v>
      </c>
      <c r="E39" s="8">
        <v>357413</v>
      </c>
      <c r="F39" s="49">
        <v>77.2212331112746</v>
      </c>
      <c r="G39" s="9"/>
      <c r="H39" s="9"/>
      <c r="I39" s="8">
        <v>955.19299999999998</v>
      </c>
      <c r="J39" s="49">
        <v>0.34608601792824401</v>
      </c>
      <c r="K39" s="9"/>
      <c r="L39" s="9"/>
      <c r="M39" s="9"/>
      <c r="N39" s="8">
        <v>275998.72590000002</v>
      </c>
      <c r="O39" s="8">
        <v>17135299.158399999</v>
      </c>
      <c r="P39" s="8">
        <v>480</v>
      </c>
      <c r="Q39" s="8">
        <v>667</v>
      </c>
      <c r="R39" s="8">
        <v>-28.0359820089955</v>
      </c>
      <c r="S39" s="8">
        <v>686.52814583333304</v>
      </c>
      <c r="T39" s="8">
        <v>1119.2473763118401</v>
      </c>
      <c r="U39" s="50">
        <v>-38.661625627786798</v>
      </c>
    </row>
    <row r="40" spans="1:21" ht="12" thickBot="1">
      <c r="A40" s="68"/>
      <c r="B40" s="57" t="s">
        <v>36</v>
      </c>
      <c r="C40" s="58"/>
      <c r="D40" s="8">
        <v>410746.40230000002</v>
      </c>
      <c r="E40" s="8">
        <v>694981</v>
      </c>
      <c r="F40" s="49">
        <v>59.101817502924597</v>
      </c>
      <c r="G40" s="9"/>
      <c r="H40" s="9"/>
      <c r="I40" s="8">
        <v>29301.3403</v>
      </c>
      <c r="J40" s="49">
        <v>7.13368154557784</v>
      </c>
      <c r="K40" s="9"/>
      <c r="L40" s="9"/>
      <c r="M40" s="9"/>
      <c r="N40" s="8">
        <v>410746.40230000002</v>
      </c>
      <c r="O40" s="8">
        <v>27161284.064100001</v>
      </c>
      <c r="P40" s="8">
        <v>2201</v>
      </c>
      <c r="Q40" s="8">
        <v>3332</v>
      </c>
      <c r="R40" s="8">
        <v>-33.943577430972397</v>
      </c>
      <c r="S40" s="8">
        <v>223.33006815084099</v>
      </c>
      <c r="T40" s="8">
        <v>240.90442376950801</v>
      </c>
      <c r="U40" s="50">
        <v>-7.2951568691333097</v>
      </c>
    </row>
    <row r="41" spans="1:21" ht="12" thickBot="1">
      <c r="A41" s="68"/>
      <c r="B41" s="57" t="s">
        <v>61</v>
      </c>
      <c r="C41" s="58"/>
      <c r="D41" s="9"/>
      <c r="E41" s="8">
        <v>142270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55422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44304.037400000001</v>
      </c>
      <c r="E43" s="11"/>
      <c r="F43" s="11"/>
      <c r="G43" s="11"/>
      <c r="H43" s="11"/>
      <c r="I43" s="10">
        <v>5360.4223000000002</v>
      </c>
      <c r="J43" s="51">
        <v>12.0991733814309</v>
      </c>
      <c r="K43" s="11"/>
      <c r="L43" s="11"/>
      <c r="M43" s="11"/>
      <c r="N43" s="10">
        <v>44304.037400000001</v>
      </c>
      <c r="O43" s="10">
        <v>2356531.4833999998</v>
      </c>
      <c r="P43" s="10">
        <v>40</v>
      </c>
      <c r="Q43" s="10">
        <v>102</v>
      </c>
      <c r="R43" s="10">
        <v>-60.7843137254902</v>
      </c>
      <c r="S43" s="10">
        <v>1295.22</v>
      </c>
      <c r="T43" s="10">
        <v>1676.3960784313699</v>
      </c>
      <c r="U43" s="52">
        <v>-22.7378292836407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64329</v>
      </c>
      <c r="D2" s="20">
        <v>542949.06190085504</v>
      </c>
      <c r="E2" s="20">
        <v>471113.43694187998</v>
      </c>
      <c r="F2" s="20">
        <v>71835.624958974397</v>
      </c>
      <c r="G2" s="20">
        <v>471113.43694187998</v>
      </c>
      <c r="H2" s="20">
        <v>0.13230638010033399</v>
      </c>
    </row>
    <row r="3" spans="1:8" ht="16.5">
      <c r="A3" s="20" t="s">
        <v>67</v>
      </c>
      <c r="B3" s="20">
        <v>13</v>
      </c>
      <c r="C3" s="20">
        <v>11882.652</v>
      </c>
      <c r="D3" s="20">
        <v>92052.199320603599</v>
      </c>
      <c r="E3" s="20">
        <v>73414.891487292902</v>
      </c>
      <c r="F3" s="20">
        <v>18637.307833310599</v>
      </c>
      <c r="G3" s="20">
        <v>73414.891487292902</v>
      </c>
      <c r="H3" s="20">
        <v>0.202464557836362</v>
      </c>
    </row>
    <row r="4" spans="1:8" ht="16.5">
      <c r="A4" s="20" t="s">
        <v>68</v>
      </c>
      <c r="B4" s="20">
        <v>14</v>
      </c>
      <c r="C4" s="20">
        <v>100033</v>
      </c>
      <c r="D4" s="20">
        <v>125295.211677778</v>
      </c>
      <c r="E4" s="20">
        <v>94129.769230769205</v>
      </c>
      <c r="F4" s="20">
        <v>31165.4424470085</v>
      </c>
      <c r="G4" s="20">
        <v>94129.769230769205</v>
      </c>
      <c r="H4" s="20">
        <v>0.248736101162085</v>
      </c>
    </row>
    <row r="5" spans="1:8" ht="16.5">
      <c r="A5" s="20" t="s">
        <v>69</v>
      </c>
      <c r="B5" s="20">
        <v>15</v>
      </c>
      <c r="C5" s="20">
        <v>3503</v>
      </c>
      <c r="D5" s="20">
        <v>54540.106627350397</v>
      </c>
      <c r="E5" s="20">
        <v>42208.674450427403</v>
      </c>
      <c r="F5" s="20">
        <v>12331.432176923099</v>
      </c>
      <c r="G5" s="20">
        <v>42208.674450427403</v>
      </c>
      <c r="H5" s="20">
        <v>0.226098424434308</v>
      </c>
    </row>
    <row r="6" spans="1:8" ht="16.5">
      <c r="A6" s="20" t="s">
        <v>70</v>
      </c>
      <c r="B6" s="20">
        <v>16</v>
      </c>
      <c r="C6" s="20">
        <v>4516</v>
      </c>
      <c r="D6" s="20">
        <v>180414.663339316</v>
      </c>
      <c r="E6" s="20">
        <v>184429.73191111101</v>
      </c>
      <c r="F6" s="20">
        <v>-4015.06857179487</v>
      </c>
      <c r="G6" s="20">
        <v>184429.73191111101</v>
      </c>
      <c r="H6" s="20">
        <v>-2.2254668758511599E-2</v>
      </c>
    </row>
    <row r="7" spans="1:8" ht="16.5">
      <c r="A7" s="20" t="s">
        <v>71</v>
      </c>
      <c r="B7" s="20">
        <v>17</v>
      </c>
      <c r="C7" s="20">
        <v>22858</v>
      </c>
      <c r="D7" s="20">
        <v>283726.73740170902</v>
      </c>
      <c r="E7" s="20">
        <v>233628.86371709401</v>
      </c>
      <c r="F7" s="20">
        <v>50097.873684615399</v>
      </c>
      <c r="G7" s="20">
        <v>233628.86371709401</v>
      </c>
      <c r="H7" s="20">
        <v>0.17657085878968501</v>
      </c>
    </row>
    <row r="8" spans="1:8" ht="16.5">
      <c r="A8" s="20" t="s">
        <v>72</v>
      </c>
      <c r="B8" s="20">
        <v>18</v>
      </c>
      <c r="C8" s="20">
        <v>37454</v>
      </c>
      <c r="D8" s="20">
        <v>138551.166769231</v>
      </c>
      <c r="E8" s="20">
        <v>123218.32713589699</v>
      </c>
      <c r="F8" s="20">
        <v>15332.8396333333</v>
      </c>
      <c r="G8" s="20">
        <v>123218.32713589699</v>
      </c>
      <c r="H8" s="20">
        <v>0.11066553960438</v>
      </c>
    </row>
    <row r="9" spans="1:8" ht="16.5">
      <c r="A9" s="20" t="s">
        <v>73</v>
      </c>
      <c r="B9" s="20">
        <v>19</v>
      </c>
      <c r="C9" s="20">
        <v>15598</v>
      </c>
      <c r="D9" s="20">
        <v>87891.674469230798</v>
      </c>
      <c r="E9" s="20">
        <v>75991.158051282095</v>
      </c>
      <c r="F9" s="20">
        <v>11900.5164179487</v>
      </c>
      <c r="G9" s="20">
        <v>75991.158051282095</v>
      </c>
      <c r="H9" s="20">
        <v>0.135399814485442</v>
      </c>
    </row>
    <row r="10" spans="1:8" ht="16.5">
      <c r="A10" s="20" t="s">
        <v>74</v>
      </c>
      <c r="B10" s="20">
        <v>21</v>
      </c>
      <c r="C10" s="20">
        <v>198518</v>
      </c>
      <c r="D10" s="20">
        <v>729261.6716</v>
      </c>
      <c r="E10" s="20">
        <v>666622.69469999999</v>
      </c>
      <c r="F10" s="20">
        <v>62638.976900000001</v>
      </c>
      <c r="G10" s="20">
        <v>666622.69469999999</v>
      </c>
      <c r="H10" s="20">
        <v>8.5893691303657996E-2</v>
      </c>
    </row>
    <row r="11" spans="1:8" ht="16.5">
      <c r="A11" s="20" t="s">
        <v>75</v>
      </c>
      <c r="B11" s="20">
        <v>22</v>
      </c>
      <c r="C11" s="20">
        <v>62219</v>
      </c>
      <c r="D11" s="20">
        <v>432916.23429743602</v>
      </c>
      <c r="E11" s="20">
        <v>377485.91474358999</v>
      </c>
      <c r="F11" s="20">
        <v>55430.319553846202</v>
      </c>
      <c r="G11" s="20">
        <v>377485.91474358999</v>
      </c>
      <c r="H11" s="20">
        <v>0.128039364575463</v>
      </c>
    </row>
    <row r="12" spans="1:8" ht="16.5">
      <c r="A12" s="20" t="s">
        <v>76</v>
      </c>
      <c r="B12" s="20">
        <v>23</v>
      </c>
      <c r="C12" s="20">
        <v>257411.58</v>
      </c>
      <c r="D12" s="20">
        <v>1369905.67422308</v>
      </c>
      <c r="E12" s="20">
        <v>1169267.57794615</v>
      </c>
      <c r="F12" s="20">
        <v>200638.096276923</v>
      </c>
      <c r="G12" s="20">
        <v>1169267.57794615</v>
      </c>
      <c r="H12" s="20">
        <v>0.14646124915915301</v>
      </c>
    </row>
    <row r="13" spans="1:8" ht="16.5">
      <c r="A13" s="20" t="s">
        <v>77</v>
      </c>
      <c r="B13" s="20">
        <v>24</v>
      </c>
      <c r="C13" s="20">
        <v>17313</v>
      </c>
      <c r="D13" s="20">
        <v>347223.853289744</v>
      </c>
      <c r="E13" s="20">
        <v>293226.12496410299</v>
      </c>
      <c r="F13" s="20">
        <v>53997.728325641001</v>
      </c>
      <c r="G13" s="20">
        <v>293226.12496410299</v>
      </c>
      <c r="H13" s="20">
        <v>0.15551272706078201</v>
      </c>
    </row>
    <row r="14" spans="1:8" ht="16.5">
      <c r="A14" s="20" t="s">
        <v>78</v>
      </c>
      <c r="B14" s="20">
        <v>25</v>
      </c>
      <c r="C14" s="20">
        <v>72449</v>
      </c>
      <c r="D14" s="20">
        <v>729517.39410000003</v>
      </c>
      <c r="E14" s="20">
        <v>700931.32770000002</v>
      </c>
      <c r="F14" s="20">
        <v>28586.0664</v>
      </c>
      <c r="G14" s="20">
        <v>700931.32770000002</v>
      </c>
      <c r="H14" s="20">
        <v>3.91849003617884E-2</v>
      </c>
    </row>
    <row r="15" spans="1:8" ht="16.5">
      <c r="A15" s="20" t="s">
        <v>79</v>
      </c>
      <c r="B15" s="20">
        <v>26</v>
      </c>
      <c r="C15" s="20">
        <v>65548</v>
      </c>
      <c r="D15" s="20">
        <v>299909.25783241802</v>
      </c>
      <c r="E15" s="20">
        <v>276126.583074314</v>
      </c>
      <c r="F15" s="20">
        <v>23782.674758104498</v>
      </c>
      <c r="G15" s="20">
        <v>276126.583074314</v>
      </c>
      <c r="H15" s="20">
        <v>7.9299568576151502E-2</v>
      </c>
    </row>
    <row r="16" spans="1:8" ht="16.5">
      <c r="A16" s="20" t="s">
        <v>80</v>
      </c>
      <c r="B16" s="20">
        <v>27</v>
      </c>
      <c r="C16" s="20">
        <v>180579.33900000001</v>
      </c>
      <c r="D16" s="20">
        <v>980008.68427168101</v>
      </c>
      <c r="E16" s="20">
        <v>850239.94081592897</v>
      </c>
      <c r="F16" s="20">
        <v>129768.743455752</v>
      </c>
      <c r="G16" s="20">
        <v>850239.94081592897</v>
      </c>
      <c r="H16" s="20">
        <v>0.13241591175510201</v>
      </c>
    </row>
    <row r="17" spans="1:8" ht="16.5">
      <c r="A17" s="20" t="s">
        <v>81</v>
      </c>
      <c r="B17" s="20">
        <v>29</v>
      </c>
      <c r="C17" s="20">
        <v>223607</v>
      </c>
      <c r="D17" s="20">
        <v>2481122.4490427398</v>
      </c>
      <c r="E17" s="20">
        <v>2370987.6153897401</v>
      </c>
      <c r="F17" s="20">
        <v>110134.833652991</v>
      </c>
      <c r="G17" s="20">
        <v>2370987.6153897401</v>
      </c>
      <c r="H17" s="20">
        <v>4.43891165853115E-2</v>
      </c>
    </row>
    <row r="18" spans="1:8" ht="16.5">
      <c r="A18" s="20" t="s">
        <v>82</v>
      </c>
      <c r="B18" s="20">
        <v>31</v>
      </c>
      <c r="C18" s="20">
        <v>36681.849000000002</v>
      </c>
      <c r="D18" s="20">
        <v>243565.98298265599</v>
      </c>
      <c r="E18" s="20">
        <v>201857.75663182201</v>
      </c>
      <c r="F18" s="20">
        <v>41708.226350834499</v>
      </c>
      <c r="G18" s="20">
        <v>201857.75663182201</v>
      </c>
      <c r="H18" s="20">
        <v>0.171239948370805</v>
      </c>
    </row>
    <row r="19" spans="1:8" ht="16.5">
      <c r="A19" s="20" t="s">
        <v>83</v>
      </c>
      <c r="B19" s="20">
        <v>32</v>
      </c>
      <c r="C19" s="20">
        <v>10299.366</v>
      </c>
      <c r="D19" s="20">
        <v>173303.876213554</v>
      </c>
      <c r="E19" s="20">
        <v>152058.36613093299</v>
      </c>
      <c r="F19" s="20">
        <v>21245.510082621298</v>
      </c>
      <c r="G19" s="20">
        <v>152058.36613093299</v>
      </c>
      <c r="H19" s="20">
        <v>0.122591084208881</v>
      </c>
    </row>
    <row r="20" spans="1:8" ht="16.5">
      <c r="A20" s="20" t="s">
        <v>84</v>
      </c>
      <c r="B20" s="20">
        <v>33</v>
      </c>
      <c r="C20" s="20">
        <v>53890.116999999998</v>
      </c>
      <c r="D20" s="20">
        <v>479337.88430624001</v>
      </c>
      <c r="E20" s="20">
        <v>377440.42889249802</v>
      </c>
      <c r="F20" s="20">
        <v>101897.45541374201</v>
      </c>
      <c r="G20" s="20">
        <v>377440.42889249802</v>
      </c>
      <c r="H20" s="20">
        <v>0.21257959938055199</v>
      </c>
    </row>
    <row r="21" spans="1:8" ht="16.5">
      <c r="A21" s="20" t="s">
        <v>85</v>
      </c>
      <c r="B21" s="20">
        <v>34</v>
      </c>
      <c r="C21" s="20">
        <v>42734.199000000001</v>
      </c>
      <c r="D21" s="20">
        <v>205073.24660650501</v>
      </c>
      <c r="E21" s="20">
        <v>147867.792638891</v>
      </c>
      <c r="F21" s="20">
        <v>57205.453967614099</v>
      </c>
      <c r="G21" s="20">
        <v>147867.792638891</v>
      </c>
      <c r="H21" s="20">
        <v>0.278951325510441</v>
      </c>
    </row>
    <row r="22" spans="1:8" ht="16.5">
      <c r="A22" s="20" t="s">
        <v>86</v>
      </c>
      <c r="B22" s="20">
        <v>35</v>
      </c>
      <c r="C22" s="20">
        <v>29733.133999999998</v>
      </c>
      <c r="D22" s="20">
        <v>685403.94291061896</v>
      </c>
      <c r="E22" s="20">
        <v>644154.36083681602</v>
      </c>
      <c r="F22" s="20">
        <v>41249.582073803504</v>
      </c>
      <c r="G22" s="20">
        <v>644154.36083681602</v>
      </c>
      <c r="H22" s="20">
        <v>6.01828782872681E-2</v>
      </c>
    </row>
    <row r="23" spans="1:8" ht="16.5">
      <c r="A23" s="20" t="s">
        <v>87</v>
      </c>
      <c r="B23" s="20">
        <v>36</v>
      </c>
      <c r="C23" s="20">
        <v>99626.525999999998</v>
      </c>
      <c r="D23" s="20">
        <v>417069.432751327</v>
      </c>
      <c r="E23" s="20">
        <v>360012.28161071899</v>
      </c>
      <c r="F23" s="20">
        <v>57057.151140608803</v>
      </c>
      <c r="G23" s="20">
        <v>360012.28161071899</v>
      </c>
      <c r="H23" s="20">
        <v>0.13680492181892501</v>
      </c>
    </row>
    <row r="24" spans="1:8" ht="16.5">
      <c r="A24" s="20" t="s">
        <v>88</v>
      </c>
      <c r="B24" s="20">
        <v>37</v>
      </c>
      <c r="C24" s="20">
        <v>120746.99099999999</v>
      </c>
      <c r="D24" s="20">
        <v>951418.43442389404</v>
      </c>
      <c r="E24" s="20">
        <v>827445.91075650905</v>
      </c>
      <c r="F24" s="20">
        <v>123972.523667385</v>
      </c>
      <c r="G24" s="20">
        <v>827445.91075650905</v>
      </c>
      <c r="H24" s="20">
        <v>0.13030283961488801</v>
      </c>
    </row>
    <row r="25" spans="1:8" ht="16.5">
      <c r="A25" s="20" t="s">
        <v>89</v>
      </c>
      <c r="B25" s="20">
        <v>38</v>
      </c>
      <c r="C25" s="20">
        <v>139192.78700000001</v>
      </c>
      <c r="D25" s="20">
        <v>627652.48131595203</v>
      </c>
      <c r="E25" s="20">
        <v>610025.71880088502</v>
      </c>
      <c r="F25" s="20">
        <v>17626.762515066901</v>
      </c>
      <c r="G25" s="20">
        <v>610025.71880088502</v>
      </c>
      <c r="H25" s="20">
        <v>2.80836339212907E-2</v>
      </c>
    </row>
    <row r="26" spans="1:8" ht="16.5">
      <c r="A26" s="20" t="s">
        <v>90</v>
      </c>
      <c r="B26" s="20">
        <v>39</v>
      </c>
      <c r="C26" s="20">
        <v>76307.907000000007</v>
      </c>
      <c r="D26" s="20">
        <v>112594.972368346</v>
      </c>
      <c r="E26" s="20">
        <v>82858.576803651304</v>
      </c>
      <c r="F26" s="20">
        <v>29736.3955646945</v>
      </c>
      <c r="G26" s="20">
        <v>82858.576803651304</v>
      </c>
      <c r="H26" s="20">
        <v>0.26410056274461502</v>
      </c>
    </row>
    <row r="27" spans="1:8" ht="16.5">
      <c r="A27" s="20" t="s">
        <v>91</v>
      </c>
      <c r="B27" s="20">
        <v>40</v>
      </c>
      <c r="C27" s="20">
        <v>28</v>
      </c>
      <c r="D27" s="20">
        <v>90.940399999999997</v>
      </c>
      <c r="E27" s="20">
        <v>71.859200000000001</v>
      </c>
      <c r="F27" s="20">
        <v>19.081199999999999</v>
      </c>
      <c r="G27" s="20">
        <v>71.859200000000001</v>
      </c>
      <c r="H27" s="20">
        <v>0.20982093766906701</v>
      </c>
    </row>
    <row r="28" spans="1:8" ht="16.5">
      <c r="A28" s="20" t="s">
        <v>92</v>
      </c>
      <c r="B28" s="20">
        <v>42</v>
      </c>
      <c r="C28" s="20">
        <v>4680.99</v>
      </c>
      <c r="D28" s="20">
        <v>82772.61</v>
      </c>
      <c r="E28" s="20">
        <v>70065.695200000002</v>
      </c>
      <c r="F28" s="20">
        <v>12706.9148</v>
      </c>
      <c r="G28" s="20">
        <v>70065.695200000002</v>
      </c>
      <c r="H28" s="20">
        <v>0.153515937216429</v>
      </c>
    </row>
    <row r="29" spans="1:8" ht="16.5">
      <c r="A29" s="20" t="s">
        <v>93</v>
      </c>
      <c r="B29" s="20">
        <v>75</v>
      </c>
      <c r="C29" s="20">
        <v>533</v>
      </c>
      <c r="D29" s="20">
        <v>275998.72649572598</v>
      </c>
      <c r="E29" s="20">
        <v>275043.532649573</v>
      </c>
      <c r="F29" s="20">
        <v>955.19384615384604</v>
      </c>
      <c r="G29" s="20">
        <v>275043.532649573</v>
      </c>
      <c r="H29" s="20">
        <v>3.4608632376013399E-3</v>
      </c>
    </row>
    <row r="30" spans="1:8" ht="16.5">
      <c r="A30" s="20" t="s">
        <v>94</v>
      </c>
      <c r="B30" s="20">
        <v>76</v>
      </c>
      <c r="C30" s="20">
        <v>2242</v>
      </c>
      <c r="D30" s="20">
        <v>410746.39788290602</v>
      </c>
      <c r="E30" s="20">
        <v>381445.06407179497</v>
      </c>
      <c r="F30" s="20">
        <v>29301.333811111101</v>
      </c>
      <c r="G30" s="20">
        <v>381445.06407179497</v>
      </c>
      <c r="H30" s="20">
        <v>7.1336800425123206E-2</v>
      </c>
    </row>
    <row r="31" spans="1:8" ht="16.5">
      <c r="A31" s="20" t="s">
        <v>95</v>
      </c>
      <c r="B31" s="20">
        <v>99</v>
      </c>
      <c r="C31" s="20">
        <v>40</v>
      </c>
      <c r="D31" s="20">
        <v>44304.037364798402</v>
      </c>
      <c r="E31" s="20">
        <v>38943.615596399701</v>
      </c>
      <c r="F31" s="20">
        <v>5360.4217683987599</v>
      </c>
      <c r="G31" s="20">
        <v>38943.615596399701</v>
      </c>
      <c r="H31" s="20">
        <v>0.120991721911508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2013-07-02T00:23:57Z</dcterms:modified>
</cp:coreProperties>
</file>