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<sst xmlns="http://schemas.openxmlformats.org/spreadsheetml/2006/main" count="144" uniqueCount="101">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</sst>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0" sqref="N10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14642094.5199</v>
      </c>
      <c r="F3" s="43">
        <f>RA!I7</f>
        <v>1447662.4088000001</v>
      </c>
      <c r="G3" s="34">
        <f>E3-F3</f>
        <v>13194432.111099999</v>
      </c>
      <c r="H3" s="45">
        <f>RA!J7</f>
        <v>9.8869899168625697</v>
      </c>
      <c r="I3" s="38">
        <f>SUM(I4:I39)</f>
        <v>14642097.846534852</v>
      </c>
      <c r="J3" s="39">
        <f>SUM(J4:J39)</f>
        <v>13194432.287077131</v>
      </c>
      <c r="K3" s="40">
        <f>E3-I3</f>
        <v>-3.3266348522156477</v>
      </c>
      <c r="L3" s="40">
        <f>G3-J3</f>
        <v>-0.17597713135182858</v>
      </c>
    </row>
    <row r="4" spans="1:12">
      <c r="A4" s="56">
        <f>RA!A8</f>
        <v>41465</v>
      </c>
      <c r="B4" s="30">
        <v>12</v>
      </c>
      <c r="C4" s="53" t="s">
        <v>8</v>
      </c>
      <c r="D4" s="53"/>
      <c r="E4" s="33">
        <f>RA!D8</f>
        <v>524366.45849999995</v>
      </c>
      <c r="F4" s="43">
        <f>RA!I8</f>
        <v>66540.704500000007</v>
      </c>
      <c r="G4" s="34">
        <f t="shared" ref="G4:G39" si="0">E4-F4</f>
        <v>457825.75399999996</v>
      </c>
      <c r="H4" s="45">
        <f>RA!J8</f>
        <v>12.689733185899399</v>
      </c>
      <c r="I4" s="38">
        <f>VLOOKUP(B4,RMS!B:D,3,FALSE)</f>
        <v>524366.87427264999</v>
      </c>
      <c r="J4" s="39">
        <f>VLOOKUP(B4,RMS!B:E,4,FALSE)</f>
        <v>457825.75911880302</v>
      </c>
      <c r="K4" s="40">
        <f t="shared" ref="K4:K39" si="1">E4-I4</f>
        <v>-0.41577265004161745</v>
      </c>
      <c r="L4" s="40">
        <f t="shared" ref="L4:L39" si="2">G4-J4</f>
        <v>-5.118803062941879E-3</v>
      </c>
    </row>
    <row r="5" spans="1:12">
      <c r="A5" s="56"/>
      <c r="B5" s="30">
        <v>13</v>
      </c>
      <c r="C5" s="53" t="s">
        <v>9</v>
      </c>
      <c r="D5" s="53"/>
      <c r="E5" s="33">
        <f>RA!D9</f>
        <v>106173.27740000001</v>
      </c>
      <c r="F5" s="43">
        <f>RA!I9</f>
        <v>20596.715800000002</v>
      </c>
      <c r="G5" s="34">
        <f t="shared" si="0"/>
        <v>85576.561600000001</v>
      </c>
      <c r="H5" s="45">
        <f>RA!J9</f>
        <v>19.399152314384501</v>
      </c>
      <c r="I5" s="38">
        <f>VLOOKUP(B5,RMS!B:D,3,FALSE)</f>
        <v>106173.280312745</v>
      </c>
      <c r="J5" s="39">
        <f>VLOOKUP(B5,RMS!B:E,4,FALSE)</f>
        <v>85576.553413395406</v>
      </c>
      <c r="K5" s="40">
        <f t="shared" si="1"/>
        <v>-2.912744996137917E-3</v>
      </c>
      <c r="L5" s="40">
        <f t="shared" si="2"/>
        <v>8.1866045948117971E-3</v>
      </c>
    </row>
    <row r="6" spans="1:12">
      <c r="A6" s="56"/>
      <c r="B6" s="30">
        <v>14</v>
      </c>
      <c r="C6" s="53" t="s">
        <v>10</v>
      </c>
      <c r="D6" s="53"/>
      <c r="E6" s="33">
        <f>RA!D10</f>
        <v>150479.12460000001</v>
      </c>
      <c r="F6" s="43">
        <f>RA!I10</f>
        <v>32233.206999999999</v>
      </c>
      <c r="G6" s="34">
        <f t="shared" si="0"/>
        <v>118245.91760000002</v>
      </c>
      <c r="H6" s="45">
        <f>RA!J10</f>
        <v>21.420384445803698</v>
      </c>
      <c r="I6" s="38">
        <f>VLOOKUP(B6,RMS!B:D,3,FALSE)</f>
        <v>150481.37734957301</v>
      </c>
      <c r="J6" s="39">
        <f>VLOOKUP(B6,RMS!B:E,4,FALSE)</f>
        <v>118245.917810256</v>
      </c>
      <c r="K6" s="40">
        <f t="shared" si="1"/>
        <v>-2.2527495730028022</v>
      </c>
      <c r="L6" s="40">
        <f t="shared" si="2"/>
        <v>-2.1025598107371479E-4</v>
      </c>
    </row>
    <row r="7" spans="1:12">
      <c r="A7" s="56"/>
      <c r="B7" s="30">
        <v>15</v>
      </c>
      <c r="C7" s="53" t="s">
        <v>11</v>
      </c>
      <c r="D7" s="53"/>
      <c r="E7" s="33">
        <f>RA!D11</f>
        <v>44806.5697</v>
      </c>
      <c r="F7" s="43">
        <f>RA!I11</f>
        <v>8652.9120999999996</v>
      </c>
      <c r="G7" s="34">
        <f t="shared" si="0"/>
        <v>36153.657599999999</v>
      </c>
      <c r="H7" s="45">
        <f>RA!J11</f>
        <v>19.311703970946901</v>
      </c>
      <c r="I7" s="38">
        <f>VLOOKUP(B7,RMS!B:D,3,FALSE)</f>
        <v>44806.587969230801</v>
      </c>
      <c r="J7" s="39">
        <f>VLOOKUP(B7,RMS!B:E,4,FALSE)</f>
        <v>36153.657523931601</v>
      </c>
      <c r="K7" s="40">
        <f t="shared" si="1"/>
        <v>-1.8269230800797231E-2</v>
      </c>
      <c r="L7" s="40">
        <f t="shared" si="2"/>
        <v>7.6068397902417928E-5</v>
      </c>
    </row>
    <row r="8" spans="1:12">
      <c r="A8" s="56"/>
      <c r="B8" s="30">
        <v>16</v>
      </c>
      <c r="C8" s="53" t="s">
        <v>12</v>
      </c>
      <c r="D8" s="53"/>
      <c r="E8" s="33">
        <f>RA!D12</f>
        <v>160593.9363</v>
      </c>
      <c r="F8" s="43">
        <f>RA!I12</f>
        <v>-6784.5546000000004</v>
      </c>
      <c r="G8" s="34">
        <f t="shared" si="0"/>
        <v>167378.4909</v>
      </c>
      <c r="H8" s="45">
        <f>RA!J12</f>
        <v>-4.22466424094993</v>
      </c>
      <c r="I8" s="38">
        <f>VLOOKUP(B8,RMS!B:D,3,FALSE)</f>
        <v>160593.94662735</v>
      </c>
      <c r="J8" s="39">
        <f>VLOOKUP(B8,RMS!B:E,4,FALSE)</f>
        <v>167378.49124358999</v>
      </c>
      <c r="K8" s="40">
        <f t="shared" si="1"/>
        <v>-1.0327349998988211E-2</v>
      </c>
      <c r="L8" s="40">
        <f t="shared" si="2"/>
        <v>-3.4358998527750373E-4</v>
      </c>
    </row>
    <row r="9" spans="1:12">
      <c r="A9" s="56"/>
      <c r="B9" s="30">
        <v>17</v>
      </c>
      <c r="C9" s="53" t="s">
        <v>13</v>
      </c>
      <c r="D9" s="53"/>
      <c r="E9" s="33">
        <f>RA!D13</f>
        <v>278647.48940000002</v>
      </c>
      <c r="F9" s="43">
        <f>RA!I13</f>
        <v>53361.036899999999</v>
      </c>
      <c r="G9" s="34">
        <f t="shared" si="0"/>
        <v>225286.45250000001</v>
      </c>
      <c r="H9" s="45">
        <f>RA!J13</f>
        <v>19.1500153168077</v>
      </c>
      <c r="I9" s="38">
        <f>VLOOKUP(B9,RMS!B:D,3,FALSE)</f>
        <v>278647.58968632499</v>
      </c>
      <c r="J9" s="39">
        <f>VLOOKUP(B9,RMS!B:E,4,FALSE)</f>
        <v>225286.45192734999</v>
      </c>
      <c r="K9" s="40">
        <f t="shared" si="1"/>
        <v>-0.10028632497414947</v>
      </c>
      <c r="L9" s="40">
        <f t="shared" si="2"/>
        <v>5.7265002396889031E-4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146571.18309999999</v>
      </c>
      <c r="F10" s="43">
        <f>RA!I14</f>
        <v>16827.549299999999</v>
      </c>
      <c r="G10" s="34">
        <f t="shared" si="0"/>
        <v>129743.6338</v>
      </c>
      <c r="H10" s="45">
        <f>RA!J14</f>
        <v>11.480803350355201</v>
      </c>
      <c r="I10" s="38">
        <f>VLOOKUP(B10,RMS!B:D,3,FALSE)</f>
        <v>146571.16653675199</v>
      </c>
      <c r="J10" s="39">
        <f>VLOOKUP(B10,RMS!B:E,4,FALSE)</f>
        <v>129743.63162735</v>
      </c>
      <c r="K10" s="40">
        <f t="shared" si="1"/>
        <v>1.6563248005695641E-2</v>
      </c>
      <c r="L10" s="40">
        <f t="shared" si="2"/>
        <v>2.1726499981014058E-3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99632.339600000007</v>
      </c>
      <c r="F11" s="43">
        <f>RA!I15</f>
        <v>13867.589</v>
      </c>
      <c r="G11" s="34">
        <f t="shared" si="0"/>
        <v>85764.750599999999</v>
      </c>
      <c r="H11" s="45">
        <f>RA!J15</f>
        <v>13.918762778908</v>
      </c>
      <c r="I11" s="38">
        <f>VLOOKUP(B11,RMS!B:D,3,FALSE)</f>
        <v>99632.360905982903</v>
      </c>
      <c r="J11" s="39">
        <f>VLOOKUP(B11,RMS!B:E,4,FALSE)</f>
        <v>85764.750637606805</v>
      </c>
      <c r="K11" s="40">
        <f t="shared" si="1"/>
        <v>-2.1305982896592468E-2</v>
      </c>
      <c r="L11" s="40">
        <f t="shared" si="2"/>
        <v>-3.7606805562973022E-5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936098.32770000002</v>
      </c>
      <c r="F12" s="43">
        <f>RA!I16</f>
        <v>12099.9324</v>
      </c>
      <c r="G12" s="34">
        <f t="shared" si="0"/>
        <v>923998.39529999997</v>
      </c>
      <c r="H12" s="45">
        <f>RA!J16</f>
        <v>1.29259203247693</v>
      </c>
      <c r="I12" s="38">
        <f>VLOOKUP(B12,RMS!B:D,3,FALSE)</f>
        <v>936098.04070000001</v>
      </c>
      <c r="J12" s="39">
        <f>VLOOKUP(B12,RMS!B:E,4,FALSE)</f>
        <v>923998.39529999997</v>
      </c>
      <c r="K12" s="40">
        <f t="shared" si="1"/>
        <v>0.28700000001117587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379645.36379999999</v>
      </c>
      <c r="F13" s="43">
        <f>RA!I17</f>
        <v>49444.186099999999</v>
      </c>
      <c r="G13" s="34">
        <f t="shared" si="0"/>
        <v>330201.1777</v>
      </c>
      <c r="H13" s="45">
        <f>RA!J17</f>
        <v>13.023782407111799</v>
      </c>
      <c r="I13" s="38">
        <f>VLOOKUP(B13,RMS!B:D,3,FALSE)</f>
        <v>379645.39333675202</v>
      </c>
      <c r="J13" s="39">
        <f>VLOOKUP(B13,RMS!B:E,4,FALSE)</f>
        <v>330201.17580854701</v>
      </c>
      <c r="K13" s="40">
        <f t="shared" si="1"/>
        <v>-2.953675203025341E-2</v>
      </c>
      <c r="L13" s="40">
        <f t="shared" si="2"/>
        <v>1.8914529937319458E-3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1544827.3014</v>
      </c>
      <c r="F14" s="43">
        <f>RA!I18</f>
        <v>169099.29149999999</v>
      </c>
      <c r="G14" s="34">
        <f t="shared" si="0"/>
        <v>1375728.0098999999</v>
      </c>
      <c r="H14" s="45">
        <f>RA!J18</f>
        <v>10.946161512471599</v>
      </c>
      <c r="I14" s="38">
        <f>VLOOKUP(B14,RMS!B:D,3,FALSE)</f>
        <v>1544827.2659187999</v>
      </c>
      <c r="J14" s="39">
        <f>VLOOKUP(B14,RMS!B:E,4,FALSE)</f>
        <v>1375728.0116376099</v>
      </c>
      <c r="K14" s="40">
        <f t="shared" si="1"/>
        <v>3.5481200087815523E-2</v>
      </c>
      <c r="L14" s="40">
        <f t="shared" si="2"/>
        <v>-1.7376099713146687E-3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668917.11640000006</v>
      </c>
      <c r="F15" s="43">
        <f>RA!I19</f>
        <v>31467.4627</v>
      </c>
      <c r="G15" s="34">
        <f t="shared" si="0"/>
        <v>637449.65370000002</v>
      </c>
      <c r="H15" s="45">
        <f>RA!J19</f>
        <v>4.7042394234658902</v>
      </c>
      <c r="I15" s="38">
        <f>VLOOKUP(B15,RMS!B:D,3,FALSE)</f>
        <v>668917.03720085497</v>
      </c>
      <c r="J15" s="39">
        <f>VLOOKUP(B15,RMS!B:E,4,FALSE)</f>
        <v>637449.65401965799</v>
      </c>
      <c r="K15" s="40">
        <f t="shared" si="1"/>
        <v>7.9199145082384348E-2</v>
      </c>
      <c r="L15" s="40">
        <f t="shared" si="2"/>
        <v>-3.1965796370059252E-4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623099.19979999994</v>
      </c>
      <c r="F16" s="43">
        <f>RA!I20</f>
        <v>44793.363100000002</v>
      </c>
      <c r="G16" s="34">
        <f t="shared" si="0"/>
        <v>578305.83669999999</v>
      </c>
      <c r="H16" s="45">
        <f>RA!J20</f>
        <v>7.1888012557836101</v>
      </c>
      <c r="I16" s="38">
        <f>VLOOKUP(B16,RMS!B:D,3,FALSE)</f>
        <v>623099.22849999997</v>
      </c>
      <c r="J16" s="39">
        <f>VLOOKUP(B16,RMS!B:E,4,FALSE)</f>
        <v>578305.83669999999</v>
      </c>
      <c r="K16" s="40">
        <f t="shared" si="1"/>
        <v>-2.8700000024400651E-2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316865.10960000003</v>
      </c>
      <c r="F17" s="43">
        <f>RA!I21</f>
        <v>24865.303800000002</v>
      </c>
      <c r="G17" s="34">
        <f t="shared" si="0"/>
        <v>291999.80580000003</v>
      </c>
      <c r="H17" s="45">
        <f>RA!J21</f>
        <v>7.8472836063866902</v>
      </c>
      <c r="I17" s="38">
        <f>VLOOKUP(B17,RMS!B:D,3,FALSE)</f>
        <v>316865.01999245898</v>
      </c>
      <c r="J17" s="39">
        <f>VLOOKUP(B17,RMS!B:E,4,FALSE)</f>
        <v>291999.80566934397</v>
      </c>
      <c r="K17" s="40">
        <f t="shared" si="1"/>
        <v>8.9607541041914374E-2</v>
      </c>
      <c r="L17" s="40">
        <f t="shared" si="2"/>
        <v>1.3065605890005827E-4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1144401.2004</v>
      </c>
      <c r="F18" s="43">
        <f>RA!I22</f>
        <v>134720.8204</v>
      </c>
      <c r="G18" s="34">
        <f t="shared" si="0"/>
        <v>1009680.38</v>
      </c>
      <c r="H18" s="45">
        <f>RA!J22</f>
        <v>11.7721669946616</v>
      </c>
      <c r="I18" s="38">
        <f>VLOOKUP(B18,RMS!B:D,3,FALSE)</f>
        <v>1144401.4735159299</v>
      </c>
      <c r="J18" s="39">
        <f>VLOOKUP(B18,RMS!B:E,4,FALSE)</f>
        <v>1009680.37810354</v>
      </c>
      <c r="K18" s="40">
        <f t="shared" si="1"/>
        <v>-0.2731159299146384</v>
      </c>
      <c r="L18" s="40">
        <f t="shared" si="2"/>
        <v>1.8964599585160613E-3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2258309.8697000002</v>
      </c>
      <c r="F19" s="43">
        <f>RA!I23</f>
        <v>179414.00159999999</v>
      </c>
      <c r="G19" s="34">
        <f t="shared" si="0"/>
        <v>2078895.8681000001</v>
      </c>
      <c r="H19" s="45">
        <f>RA!J23</f>
        <v>7.9446139791185502</v>
      </c>
      <c r="I19" s="38">
        <f>VLOOKUP(B19,RMS!B:D,3,FALSE)</f>
        <v>2258310.7861316199</v>
      </c>
      <c r="J19" s="39">
        <f>VLOOKUP(B19,RMS!B:E,4,FALSE)</f>
        <v>2078895.9013376101</v>
      </c>
      <c r="K19" s="40">
        <f t="shared" si="1"/>
        <v>-0.91643161978572607</v>
      </c>
      <c r="L19" s="40">
        <f t="shared" si="2"/>
        <v>-3.3237610012292862E-2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278785.03700000001</v>
      </c>
      <c r="F20" s="43">
        <f>RA!I24</f>
        <v>46385.075900000003</v>
      </c>
      <c r="G20" s="34">
        <f t="shared" si="0"/>
        <v>232399.96110000001</v>
      </c>
      <c r="H20" s="45">
        <f>RA!J24</f>
        <v>16.6382946513733</v>
      </c>
      <c r="I20" s="38">
        <f>VLOOKUP(B20,RMS!B:D,3,FALSE)</f>
        <v>278785.04169463698</v>
      </c>
      <c r="J20" s="39">
        <f>VLOOKUP(B20,RMS!B:E,4,FALSE)</f>
        <v>232399.95195715601</v>
      </c>
      <c r="K20" s="40">
        <f t="shared" si="1"/>
        <v>-4.6946369693614542E-3</v>
      </c>
      <c r="L20" s="40">
        <f t="shared" si="2"/>
        <v>9.1428440064191818E-3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185286.4571</v>
      </c>
      <c r="F21" s="43">
        <f>RA!I25</f>
        <v>20743.201099999998</v>
      </c>
      <c r="G21" s="34">
        <f t="shared" si="0"/>
        <v>164543.25599999999</v>
      </c>
      <c r="H21" s="45">
        <f>RA!J25</f>
        <v>11.195206290120201</v>
      </c>
      <c r="I21" s="38">
        <f>VLOOKUP(B21,RMS!B:D,3,FALSE)</f>
        <v>185286.462609946</v>
      </c>
      <c r="J21" s="39">
        <f>VLOOKUP(B21,RMS!B:E,4,FALSE)</f>
        <v>164543.258619306</v>
      </c>
      <c r="K21" s="40">
        <f t="shared" si="1"/>
        <v>-5.5099460005294532E-3</v>
      </c>
      <c r="L21" s="40">
        <f t="shared" si="2"/>
        <v>-2.6193060039076954E-3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566089.07209999999</v>
      </c>
      <c r="F22" s="43">
        <f>RA!I26</f>
        <v>120036.7111</v>
      </c>
      <c r="G22" s="34">
        <f t="shared" si="0"/>
        <v>446052.36099999998</v>
      </c>
      <c r="H22" s="45">
        <f>RA!J26</f>
        <v>21.204562500156399</v>
      </c>
      <c r="I22" s="38">
        <f>VLOOKUP(B22,RMS!B:D,3,FALSE)</f>
        <v>566089.09733012598</v>
      </c>
      <c r="J22" s="39">
        <f>VLOOKUP(B22,RMS!B:E,4,FALSE)</f>
        <v>446052.44776916102</v>
      </c>
      <c r="K22" s="40">
        <f t="shared" si="1"/>
        <v>-2.5230125989764929E-2</v>
      </c>
      <c r="L22" s="40">
        <f t="shared" si="2"/>
        <v>-8.6769161047413945E-2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221050.59729999999</v>
      </c>
      <c r="F23" s="43">
        <f>RA!I27</f>
        <v>61476.349900000001</v>
      </c>
      <c r="G23" s="34">
        <f t="shared" si="0"/>
        <v>159574.24739999999</v>
      </c>
      <c r="H23" s="45">
        <f>RA!J27</f>
        <v>27.810985652559499</v>
      </c>
      <c r="I23" s="38">
        <f>VLOOKUP(B23,RMS!B:D,3,FALSE)</f>
        <v>221050.56527584101</v>
      </c>
      <c r="J23" s="39">
        <f>VLOOKUP(B23,RMS!B:E,4,FALSE)</f>
        <v>159574.25036923599</v>
      </c>
      <c r="K23" s="40">
        <f t="shared" si="1"/>
        <v>3.2024158979766071E-2</v>
      </c>
      <c r="L23" s="40">
        <f t="shared" si="2"/>
        <v>-2.9692359967157245E-3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766427.93709999998</v>
      </c>
      <c r="F24" s="43">
        <f>RA!I28</f>
        <v>44612.072200000002</v>
      </c>
      <c r="G24" s="34">
        <f t="shared" si="0"/>
        <v>721815.86489999993</v>
      </c>
      <c r="H24" s="45">
        <f>RA!J28</f>
        <v>5.82077845032667</v>
      </c>
      <c r="I24" s="38">
        <f>VLOOKUP(B24,RMS!B:D,3,FALSE)</f>
        <v>766427.93611327396</v>
      </c>
      <c r="J24" s="39">
        <f>VLOOKUP(B24,RMS!B:E,4,FALSE)</f>
        <v>721815.83395467396</v>
      </c>
      <c r="K24" s="40">
        <f t="shared" si="1"/>
        <v>9.8672602325677872E-4</v>
      </c>
      <c r="L24" s="40">
        <f t="shared" si="2"/>
        <v>3.0945325968787074E-2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507196.89689999999</v>
      </c>
      <c r="F25" s="43">
        <f>RA!I29</f>
        <v>84876.164600000004</v>
      </c>
      <c r="G25" s="34">
        <f t="shared" si="0"/>
        <v>422320.73229999997</v>
      </c>
      <c r="H25" s="45">
        <f>RA!J29</f>
        <v>16.734361964508299</v>
      </c>
      <c r="I25" s="38">
        <f>VLOOKUP(B25,RMS!B:D,3,FALSE)</f>
        <v>507196.89617964602</v>
      </c>
      <c r="J25" s="39">
        <f>VLOOKUP(B25,RMS!B:E,4,FALSE)</f>
        <v>422320.66093621001</v>
      </c>
      <c r="K25" s="40">
        <f t="shared" si="1"/>
        <v>7.2035397170111537E-4</v>
      </c>
      <c r="L25" s="40">
        <f t="shared" si="2"/>
        <v>7.1363789960741997E-2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969629.36100000003</v>
      </c>
      <c r="F26" s="43">
        <f>RA!I30</f>
        <v>136832.05929999999</v>
      </c>
      <c r="G26" s="34">
        <f t="shared" si="0"/>
        <v>832797.30170000007</v>
      </c>
      <c r="H26" s="45">
        <f>RA!J30</f>
        <v>14.1117900100387</v>
      </c>
      <c r="I26" s="38">
        <f>VLOOKUP(B26,RMS!B:D,3,FALSE)</f>
        <v>969629.37660088495</v>
      </c>
      <c r="J26" s="39">
        <f>VLOOKUP(B26,RMS!B:E,4,FALSE)</f>
        <v>832797.29276985605</v>
      </c>
      <c r="K26" s="40">
        <f t="shared" si="1"/>
        <v>-1.5600884915329516E-2</v>
      </c>
      <c r="L26" s="40">
        <f t="shared" si="2"/>
        <v>8.9301440166309476E-3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721914.74750000006</v>
      </c>
      <c r="F27" s="43">
        <f>RA!I31</f>
        <v>16647.908200000002</v>
      </c>
      <c r="G27" s="34">
        <f t="shared" si="0"/>
        <v>705266.83930000011</v>
      </c>
      <c r="H27" s="45">
        <f>RA!J31</f>
        <v>2.3060767573528498</v>
      </c>
      <c r="I27" s="38">
        <f>VLOOKUP(B27,RMS!B:D,3,FALSE)</f>
        <v>721914.65100217797</v>
      </c>
      <c r="J27" s="39">
        <f>VLOOKUP(B27,RMS!B:E,4,FALSE)</f>
        <v>705266.96835486696</v>
      </c>
      <c r="K27" s="40">
        <f t="shared" si="1"/>
        <v>9.6497822087258101E-2</v>
      </c>
      <c r="L27" s="40">
        <f t="shared" si="2"/>
        <v>-0.12905486684758216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123651.1606</v>
      </c>
      <c r="F28" s="43">
        <f>RA!I32</f>
        <v>30140.770400000001</v>
      </c>
      <c r="G28" s="34">
        <f t="shared" si="0"/>
        <v>93510.390199999994</v>
      </c>
      <c r="H28" s="45">
        <f>RA!J32</f>
        <v>24.375646984424701</v>
      </c>
      <c r="I28" s="38">
        <f>VLOOKUP(B28,RMS!B:D,3,FALSE)</f>
        <v>123651.011725997</v>
      </c>
      <c r="J28" s="39">
        <f>VLOOKUP(B28,RMS!B:E,4,FALSE)</f>
        <v>93510.430091145099</v>
      </c>
      <c r="K28" s="40">
        <f t="shared" si="1"/>
        <v>0.14887400300358422</v>
      </c>
      <c r="L28" s="40">
        <f t="shared" si="2"/>
        <v>-3.9891145104775205E-2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120.1713</v>
      </c>
      <c r="F29" s="43">
        <f>RA!I33</f>
        <v>25.2149</v>
      </c>
      <c r="G29" s="34">
        <f t="shared" si="0"/>
        <v>94.956400000000002</v>
      </c>
      <c r="H29" s="45">
        <f>RA!J33</f>
        <v>20.982464199022601</v>
      </c>
      <c r="I29" s="38">
        <f>VLOOKUP(B29,RMS!B:D,3,FALSE)</f>
        <v>120.1711</v>
      </c>
      <c r="J29" s="39">
        <f>VLOOKUP(B29,RMS!B:E,4,FALSE)</f>
        <v>94.956400000000002</v>
      </c>
      <c r="K29" s="40">
        <f t="shared" si="1"/>
        <v>2.0000000000663931E-4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0</v>
      </c>
      <c r="F30" s="43">
        <f>RA!I34</f>
        <v>0</v>
      </c>
      <c r="G30" s="34">
        <f t="shared" si="0"/>
        <v>0</v>
      </c>
      <c r="H30" s="45">
        <f>RA!J34</f>
        <v>0</v>
      </c>
      <c r="I30" s="38">
        <v>0</v>
      </c>
      <c r="J30" s="39">
        <v>0</v>
      </c>
      <c r="K30" s="40">
        <f t="shared" si="1"/>
        <v>0</v>
      </c>
      <c r="L30" s="40">
        <f t="shared" si="2"/>
        <v>0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124285.7583</v>
      </c>
      <c r="F31" s="43">
        <f>RA!I35</f>
        <v>10964.4787</v>
      </c>
      <c r="G31" s="34">
        <f t="shared" si="0"/>
        <v>113321.27960000001</v>
      </c>
      <c r="H31" s="45">
        <f>RA!J35</f>
        <v>8.8219912321201193</v>
      </c>
      <c r="I31" s="38">
        <f>VLOOKUP(B31,RMS!B:D,3,FALSE)</f>
        <v>124285.7582</v>
      </c>
      <c r="J31" s="39">
        <f>VLOOKUP(B31,RMS!B:E,4,FALSE)</f>
        <v>113321.2862</v>
      </c>
      <c r="K31" s="40">
        <f t="shared" si="1"/>
        <v>1.0000000474974513E-4</v>
      </c>
      <c r="L31" s="40">
        <f t="shared" si="2"/>
        <v>-6.5999999933410436E-3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350670.93910000002</v>
      </c>
      <c r="F35" s="43">
        <f>RA!I39</f>
        <v>-4720.1876000000002</v>
      </c>
      <c r="G35" s="34">
        <f t="shared" si="0"/>
        <v>355391.12670000002</v>
      </c>
      <c r="H35" s="45">
        <f>RA!J39</f>
        <v>-1.34604470279585</v>
      </c>
      <c r="I35" s="38">
        <f>VLOOKUP(B35,RMS!B:D,3,FALSE)</f>
        <v>350670.94017094001</v>
      </c>
      <c r="J35" s="39">
        <f>VLOOKUP(B35,RMS!B:E,4,FALSE)</f>
        <v>355391.130598291</v>
      </c>
      <c r="K35" s="40">
        <f t="shared" si="1"/>
        <v>-1.0709399939514697E-3</v>
      </c>
      <c r="L35" s="40">
        <f t="shared" si="2"/>
        <v>-3.898290975484997E-3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408080.25209999998</v>
      </c>
      <c r="F36" s="43">
        <f>RA!I40</f>
        <v>23921.240300000001</v>
      </c>
      <c r="G36" s="34">
        <f t="shared" si="0"/>
        <v>384159.01179999998</v>
      </c>
      <c r="H36" s="45">
        <f>RA!J40</f>
        <v>5.8618960797294601</v>
      </c>
      <c r="I36" s="38">
        <f>VLOOKUP(B36,RMS!B:D,3,FALSE)</f>
        <v>408080.24461709399</v>
      </c>
      <c r="J36" s="39">
        <f>VLOOKUP(B36,RMS!B:E,4,FALSE)</f>
        <v>384159.01128119702</v>
      </c>
      <c r="K36" s="40">
        <f t="shared" si="1"/>
        <v>7.4829059885814786E-3</v>
      </c>
      <c r="L36" s="40">
        <f t="shared" si="2"/>
        <v>5.1880296086892486E-4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35472.265099999997</v>
      </c>
      <c r="F39" s="43">
        <f>RA!I43</f>
        <v>4521.8281999999999</v>
      </c>
      <c r="G39" s="34">
        <f t="shared" si="0"/>
        <v>30950.436899999997</v>
      </c>
      <c r="H39" s="45">
        <f>RA!J43</f>
        <v>12.747503400903501</v>
      </c>
      <c r="I39" s="38">
        <f>VLOOKUP(B39,RMS!B:D,3,FALSE)</f>
        <v>35472.264957264997</v>
      </c>
      <c r="J39" s="39">
        <f>VLOOKUP(B39,RMS!B:E,4,FALSE)</f>
        <v>30950.435897435898</v>
      </c>
      <c r="K39" s="40">
        <f t="shared" si="1"/>
        <v>1.4273499982664362E-4</v>
      </c>
      <c r="L39" s="40">
        <f t="shared" si="2"/>
        <v>1.0025640985986684E-3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14642094.5199</v>
      </c>
      <c r="E7" s="7">
        <v>16582501</v>
      </c>
      <c r="F7" s="47">
        <v>88.298469090398399</v>
      </c>
      <c r="G7" s="16"/>
      <c r="H7" s="16"/>
      <c r="I7" s="7">
        <v>1447662.4088000001</v>
      </c>
      <c r="J7" s="47">
        <v>9.8869899168625697</v>
      </c>
      <c r="K7" s="16"/>
      <c r="L7" s="16"/>
      <c r="M7" s="16"/>
      <c r="N7" s="7">
        <v>151924473.89120001</v>
      </c>
      <c r="O7" s="7">
        <v>1009837446.6237</v>
      </c>
      <c r="P7" s="7">
        <v>1571164</v>
      </c>
      <c r="Q7" s="7">
        <v>1519059</v>
      </c>
      <c r="R7" s="7">
        <v>3.4300840191197302</v>
      </c>
      <c r="S7" s="7">
        <v>10.691624107540701</v>
      </c>
      <c r="T7" s="7">
        <v>10.706807501157</v>
      </c>
      <c r="U7" s="48">
        <v>-0.14181065284560901</v>
      </c>
    </row>
    <row r="8" spans="1:23" ht="12" thickBot="1">
      <c r="A8" s="67">
        <v>41465</v>
      </c>
      <c r="B8" s="57" t="s">
        <v>8</v>
      </c>
      <c r="C8" s="58"/>
      <c r="D8" s="8">
        <v>524366.45849999995</v>
      </c>
      <c r="E8" s="8">
        <v>500624</v>
      </c>
      <c r="F8" s="49">
        <v>104.74257296893499</v>
      </c>
      <c r="G8" s="9"/>
      <c r="H8" s="9"/>
      <c r="I8" s="8">
        <v>66540.704500000007</v>
      </c>
      <c r="J8" s="49">
        <v>12.689733185899399</v>
      </c>
      <c r="K8" s="9"/>
      <c r="L8" s="9"/>
      <c r="M8" s="9"/>
      <c r="N8" s="8">
        <v>5501592.3130000001</v>
      </c>
      <c r="O8" s="8">
        <v>30967362.557399999</v>
      </c>
      <c r="P8" s="8">
        <v>48387</v>
      </c>
      <c r="Q8" s="8">
        <v>45469</v>
      </c>
      <c r="R8" s="8">
        <v>6.4175592161692698</v>
      </c>
      <c r="S8" s="8">
        <v>12.7457872982413</v>
      </c>
      <c r="T8" s="8">
        <v>13.2422340495722</v>
      </c>
      <c r="U8" s="50">
        <v>-3.7489652385883301</v>
      </c>
    </row>
    <row r="9" spans="1:23" ht="12" thickBot="1">
      <c r="A9" s="68"/>
      <c r="B9" s="57" t="s">
        <v>9</v>
      </c>
      <c r="C9" s="58"/>
      <c r="D9" s="8">
        <v>106173.27740000001</v>
      </c>
      <c r="E9" s="8">
        <v>118759</v>
      </c>
      <c r="F9" s="49">
        <v>89.402299952003602</v>
      </c>
      <c r="G9" s="9"/>
      <c r="H9" s="9"/>
      <c r="I9" s="8">
        <v>20596.715800000002</v>
      </c>
      <c r="J9" s="49">
        <v>19.399152314384501</v>
      </c>
      <c r="K9" s="9"/>
      <c r="L9" s="9"/>
      <c r="M9" s="9"/>
      <c r="N9" s="8">
        <v>1105404.4021999999</v>
      </c>
      <c r="O9" s="8">
        <v>6188379.6234999998</v>
      </c>
      <c r="P9" s="8">
        <v>9824</v>
      </c>
      <c r="Q9" s="8">
        <v>9527</v>
      </c>
      <c r="R9" s="8">
        <v>3.11745565235646</v>
      </c>
      <c r="S9" s="8">
        <v>12.422884771987</v>
      </c>
      <c r="T9" s="8">
        <v>12.9678923165739</v>
      </c>
      <c r="U9" s="50">
        <v>-4.2027457607001999</v>
      </c>
    </row>
    <row r="10" spans="1:23" ht="12" thickBot="1">
      <c r="A10" s="68"/>
      <c r="B10" s="57" t="s">
        <v>10</v>
      </c>
      <c r="C10" s="58"/>
      <c r="D10" s="8">
        <v>150479.12460000001</v>
      </c>
      <c r="E10" s="8">
        <v>157672</v>
      </c>
      <c r="F10" s="49">
        <v>95.438076893804904</v>
      </c>
      <c r="G10" s="9"/>
      <c r="H10" s="9"/>
      <c r="I10" s="8">
        <v>32233.206999999999</v>
      </c>
      <c r="J10" s="49">
        <v>21.420384445803698</v>
      </c>
      <c r="K10" s="9"/>
      <c r="L10" s="9"/>
      <c r="M10" s="9"/>
      <c r="N10" s="8">
        <v>1629408.2971000001</v>
      </c>
      <c r="O10" s="8">
        <v>10040712.4596</v>
      </c>
      <c r="P10" s="8">
        <v>95970</v>
      </c>
      <c r="Q10" s="8">
        <v>93970</v>
      </c>
      <c r="R10" s="8">
        <v>2.12833883154198</v>
      </c>
      <c r="S10" s="8">
        <v>1.8557833698030599</v>
      </c>
      <c r="T10" s="8">
        <v>1.93201670745983</v>
      </c>
      <c r="U10" s="50">
        <v>-3.9457908082479398</v>
      </c>
    </row>
    <row r="11" spans="1:23" ht="12" thickBot="1">
      <c r="A11" s="68"/>
      <c r="B11" s="57" t="s">
        <v>11</v>
      </c>
      <c r="C11" s="58"/>
      <c r="D11" s="8">
        <v>44806.5697</v>
      </c>
      <c r="E11" s="8">
        <v>56435</v>
      </c>
      <c r="F11" s="49">
        <v>79.395002569327502</v>
      </c>
      <c r="G11" s="9"/>
      <c r="H11" s="9"/>
      <c r="I11" s="8">
        <v>8652.9120999999996</v>
      </c>
      <c r="J11" s="49">
        <v>19.311703970946901</v>
      </c>
      <c r="K11" s="9"/>
      <c r="L11" s="9"/>
      <c r="M11" s="9"/>
      <c r="N11" s="8">
        <v>515521.82620000001</v>
      </c>
      <c r="O11" s="8">
        <v>3734342.1338999998</v>
      </c>
      <c r="P11" s="8">
        <v>3039</v>
      </c>
      <c r="Q11" s="8">
        <v>2927</v>
      </c>
      <c r="R11" s="8">
        <v>3.8264434574649901</v>
      </c>
      <c r="S11" s="8">
        <v>17.622820006581101</v>
      </c>
      <c r="T11" s="8">
        <v>17.971438332763899</v>
      </c>
      <c r="U11" s="50">
        <v>-1.9398465483268601</v>
      </c>
    </row>
    <row r="12" spans="1:23" ht="12" thickBot="1">
      <c r="A12" s="68"/>
      <c r="B12" s="57" t="s">
        <v>12</v>
      </c>
      <c r="C12" s="58"/>
      <c r="D12" s="8">
        <v>160593.9363</v>
      </c>
      <c r="E12" s="8">
        <v>225793</v>
      </c>
      <c r="F12" s="49">
        <v>71.124408772636897</v>
      </c>
      <c r="G12" s="9"/>
      <c r="H12" s="9"/>
      <c r="I12" s="8">
        <v>-6784.5546000000004</v>
      </c>
      <c r="J12" s="49">
        <v>-4.22466424094993</v>
      </c>
      <c r="K12" s="9"/>
      <c r="L12" s="9"/>
      <c r="M12" s="9"/>
      <c r="N12" s="8">
        <v>1853636.7091000001</v>
      </c>
      <c r="O12" s="8">
        <v>14895027.4899</v>
      </c>
      <c r="P12" s="8">
        <v>2972</v>
      </c>
      <c r="Q12" s="8">
        <v>3067</v>
      </c>
      <c r="R12" s="8">
        <v>-3.0974894033257301</v>
      </c>
      <c r="S12" s="8">
        <v>63.645868102287999</v>
      </c>
      <c r="T12" s="8">
        <v>64.851379197913303</v>
      </c>
      <c r="U12" s="50">
        <v>-1.8588827416395901</v>
      </c>
    </row>
    <row r="13" spans="1:23" ht="12" thickBot="1">
      <c r="A13" s="68"/>
      <c r="B13" s="57" t="s">
        <v>13</v>
      </c>
      <c r="C13" s="58"/>
      <c r="D13" s="8">
        <v>278647.48940000002</v>
      </c>
      <c r="E13" s="8">
        <v>344093</v>
      </c>
      <c r="F13" s="49">
        <v>80.980284225485605</v>
      </c>
      <c r="G13" s="9"/>
      <c r="H13" s="9"/>
      <c r="I13" s="8">
        <v>53361.036899999999</v>
      </c>
      <c r="J13" s="49">
        <v>19.1500153168077</v>
      </c>
      <c r="K13" s="9"/>
      <c r="L13" s="9"/>
      <c r="M13" s="9"/>
      <c r="N13" s="8">
        <v>2943054.1052000001</v>
      </c>
      <c r="O13" s="8">
        <v>17673371.377500001</v>
      </c>
      <c r="P13" s="8">
        <v>17051</v>
      </c>
      <c r="Q13" s="8">
        <v>16194</v>
      </c>
      <c r="R13" s="8">
        <v>5.2920834877115102</v>
      </c>
      <c r="S13" s="8">
        <v>19.235682364670701</v>
      </c>
      <c r="T13" s="8">
        <v>19.337888106706199</v>
      </c>
      <c r="U13" s="50">
        <v>-0.52852587351588398</v>
      </c>
    </row>
    <row r="14" spans="1:23" ht="12" thickBot="1">
      <c r="A14" s="68"/>
      <c r="B14" s="57" t="s">
        <v>14</v>
      </c>
      <c r="C14" s="58"/>
      <c r="D14" s="8">
        <v>146571.18309999999</v>
      </c>
      <c r="E14" s="8">
        <v>166741</v>
      </c>
      <c r="F14" s="49">
        <v>87.903504896816003</v>
      </c>
      <c r="G14" s="9"/>
      <c r="H14" s="9"/>
      <c r="I14" s="8">
        <v>16827.549299999999</v>
      </c>
      <c r="J14" s="49">
        <v>11.480803350355201</v>
      </c>
      <c r="K14" s="9"/>
      <c r="L14" s="9"/>
      <c r="M14" s="9"/>
      <c r="N14" s="8">
        <v>1561458.5153999999</v>
      </c>
      <c r="O14" s="8">
        <v>10187182.137700001</v>
      </c>
      <c r="P14" s="8">
        <v>3345</v>
      </c>
      <c r="Q14" s="8">
        <v>3353</v>
      </c>
      <c r="R14" s="8">
        <v>-0.23859230539815501</v>
      </c>
      <c r="S14" s="8">
        <v>51.684140508221198</v>
      </c>
      <c r="T14" s="8">
        <v>51.085010438413399</v>
      </c>
      <c r="U14" s="50">
        <v>1.1728099195167201</v>
      </c>
    </row>
    <row r="15" spans="1:23" ht="12" thickBot="1">
      <c r="A15" s="68"/>
      <c r="B15" s="57" t="s">
        <v>15</v>
      </c>
      <c r="C15" s="58"/>
      <c r="D15" s="8">
        <v>99632.339600000007</v>
      </c>
      <c r="E15" s="8">
        <v>119462</v>
      </c>
      <c r="F15" s="49">
        <v>83.400863538196305</v>
      </c>
      <c r="G15" s="9"/>
      <c r="H15" s="9"/>
      <c r="I15" s="8">
        <v>13867.589</v>
      </c>
      <c r="J15" s="49">
        <v>13.918762778908</v>
      </c>
      <c r="K15" s="9"/>
      <c r="L15" s="9"/>
      <c r="M15" s="9"/>
      <c r="N15" s="8">
        <v>1052099.4737</v>
      </c>
      <c r="O15" s="8">
        <v>6559751.2834000001</v>
      </c>
      <c r="P15" s="8">
        <v>5646</v>
      </c>
      <c r="Q15" s="8">
        <v>5177</v>
      </c>
      <c r="R15" s="8">
        <v>9.0593007533320602</v>
      </c>
      <c r="S15" s="8">
        <v>20.757456606447001</v>
      </c>
      <c r="T15" s="8">
        <v>21.359184856094299</v>
      </c>
      <c r="U15" s="50">
        <v>-2.8171873304216102</v>
      </c>
    </row>
    <row r="16" spans="1:23" ht="12" thickBot="1">
      <c r="A16" s="68"/>
      <c r="B16" s="57" t="s">
        <v>16</v>
      </c>
      <c r="C16" s="58"/>
      <c r="D16" s="8">
        <v>936098.32770000002</v>
      </c>
      <c r="E16" s="8">
        <v>882088</v>
      </c>
      <c r="F16" s="49">
        <v>106.123009008172</v>
      </c>
      <c r="G16" s="9"/>
      <c r="H16" s="9"/>
      <c r="I16" s="8">
        <v>12099.9324</v>
      </c>
      <c r="J16" s="49">
        <v>1.29259203247693</v>
      </c>
      <c r="K16" s="9"/>
      <c r="L16" s="9"/>
      <c r="M16" s="9"/>
      <c r="N16" s="8">
        <v>8497221.5201999992</v>
      </c>
      <c r="O16" s="8">
        <v>55193216.930500001</v>
      </c>
      <c r="P16" s="8">
        <v>118938</v>
      </c>
      <c r="Q16" s="8">
        <v>98952</v>
      </c>
      <c r="R16" s="8">
        <v>20.197671598350698</v>
      </c>
      <c r="S16" s="8">
        <v>9.19255444012847</v>
      </c>
      <c r="T16" s="8">
        <v>10.868184372220901</v>
      </c>
      <c r="U16" s="50">
        <v>-15.417754012117401</v>
      </c>
    </row>
    <row r="17" spans="1:21" ht="12" thickBot="1">
      <c r="A17" s="68"/>
      <c r="B17" s="57" t="s">
        <v>17</v>
      </c>
      <c r="C17" s="58"/>
      <c r="D17" s="8">
        <v>379645.36379999999</v>
      </c>
      <c r="E17" s="8">
        <v>546248</v>
      </c>
      <c r="F17" s="49">
        <v>69.500549896750201</v>
      </c>
      <c r="G17" s="9"/>
      <c r="H17" s="9"/>
      <c r="I17" s="8">
        <v>49444.186099999999</v>
      </c>
      <c r="J17" s="49">
        <v>13.023782407111799</v>
      </c>
      <c r="K17" s="9"/>
      <c r="L17" s="9"/>
      <c r="M17" s="9"/>
      <c r="N17" s="8">
        <v>3960564.6685000001</v>
      </c>
      <c r="O17" s="8">
        <v>40812233.784299999</v>
      </c>
      <c r="P17" s="8">
        <v>11871</v>
      </c>
      <c r="Q17" s="8">
        <v>12227</v>
      </c>
      <c r="R17" s="8">
        <v>-2.9115891060767201</v>
      </c>
      <c r="S17" s="8">
        <v>37.4944688737259</v>
      </c>
      <c r="T17" s="8">
        <v>35.607268340557802</v>
      </c>
      <c r="U17" s="50">
        <v>5.3000429999807697</v>
      </c>
    </row>
    <row r="18" spans="1:21" ht="12" thickBot="1">
      <c r="A18" s="68"/>
      <c r="B18" s="57" t="s">
        <v>18</v>
      </c>
      <c r="C18" s="58"/>
      <c r="D18" s="8">
        <v>1544827.3014</v>
      </c>
      <c r="E18" s="8">
        <v>1581398</v>
      </c>
      <c r="F18" s="49">
        <v>97.687444994871598</v>
      </c>
      <c r="G18" s="9"/>
      <c r="H18" s="9"/>
      <c r="I18" s="8">
        <v>169099.29149999999</v>
      </c>
      <c r="J18" s="49">
        <v>10.946161512471599</v>
      </c>
      <c r="K18" s="9"/>
      <c r="L18" s="9"/>
      <c r="M18" s="9"/>
      <c r="N18" s="8">
        <v>15818296.960999999</v>
      </c>
      <c r="O18" s="8">
        <v>96312470.214599997</v>
      </c>
      <c r="P18" s="8">
        <v>238055</v>
      </c>
      <c r="Q18" s="8">
        <v>226959</v>
      </c>
      <c r="R18" s="8">
        <v>4.88898876008441</v>
      </c>
      <c r="S18" s="8">
        <v>7.5972727365524797</v>
      </c>
      <c r="T18" s="8">
        <v>7.7593935671200498</v>
      </c>
      <c r="U18" s="50">
        <v>-2.08934924057148</v>
      </c>
    </row>
    <row r="19" spans="1:21" ht="12" thickBot="1">
      <c r="A19" s="68"/>
      <c r="B19" s="57" t="s">
        <v>19</v>
      </c>
      <c r="C19" s="58"/>
      <c r="D19" s="8">
        <v>668917.11640000006</v>
      </c>
      <c r="E19" s="8">
        <v>504349</v>
      </c>
      <c r="F19" s="49">
        <v>132.62980919958201</v>
      </c>
      <c r="G19" s="9"/>
      <c r="H19" s="9"/>
      <c r="I19" s="8">
        <v>31467.4627</v>
      </c>
      <c r="J19" s="49">
        <v>4.7042394234658902</v>
      </c>
      <c r="K19" s="9"/>
      <c r="L19" s="9"/>
      <c r="M19" s="9"/>
      <c r="N19" s="8">
        <v>4434292.8820000002</v>
      </c>
      <c r="O19" s="8">
        <v>36490316.439199999</v>
      </c>
      <c r="P19" s="8">
        <v>17814</v>
      </c>
      <c r="Q19" s="8">
        <v>12218</v>
      </c>
      <c r="R19" s="8">
        <v>45.801276804714398</v>
      </c>
      <c r="S19" s="8">
        <v>44.157542943752098</v>
      </c>
      <c r="T19" s="8">
        <v>38.742527418562801</v>
      </c>
      <c r="U19" s="50">
        <v>13.976928935707001</v>
      </c>
    </row>
    <row r="20" spans="1:21" ht="12" thickBot="1">
      <c r="A20" s="68"/>
      <c r="B20" s="57" t="s">
        <v>20</v>
      </c>
      <c r="C20" s="58"/>
      <c r="D20" s="8">
        <v>623099.19979999994</v>
      </c>
      <c r="E20" s="8">
        <v>654770</v>
      </c>
      <c r="F20" s="49">
        <v>95.163064862470804</v>
      </c>
      <c r="G20" s="9"/>
      <c r="H20" s="9"/>
      <c r="I20" s="8">
        <v>44793.363100000002</v>
      </c>
      <c r="J20" s="49">
        <v>7.1888012557836101</v>
      </c>
      <c r="K20" s="9"/>
      <c r="L20" s="9"/>
      <c r="M20" s="9"/>
      <c r="N20" s="8">
        <v>8328485.4490999999</v>
      </c>
      <c r="O20" s="8">
        <v>58845616.314499997</v>
      </c>
      <c r="P20" s="8">
        <v>50846</v>
      </c>
      <c r="Q20" s="8">
        <v>50837</v>
      </c>
      <c r="R20" s="8">
        <v>1.770364104885E-2</v>
      </c>
      <c r="S20" s="8">
        <v>14.072076466192</v>
      </c>
      <c r="T20" s="8">
        <v>15.164677105258001</v>
      </c>
      <c r="U20" s="50">
        <v>-7.2049053961532596</v>
      </c>
    </row>
    <row r="21" spans="1:21" ht="12" thickBot="1">
      <c r="A21" s="68"/>
      <c r="B21" s="57" t="s">
        <v>21</v>
      </c>
      <c r="C21" s="58"/>
      <c r="D21" s="8">
        <v>316865.10960000003</v>
      </c>
      <c r="E21" s="8">
        <v>348019</v>
      </c>
      <c r="F21" s="49">
        <v>91.048221390211495</v>
      </c>
      <c r="G21" s="9"/>
      <c r="H21" s="9"/>
      <c r="I21" s="8">
        <v>24865.303800000002</v>
      </c>
      <c r="J21" s="49">
        <v>7.8472836063866902</v>
      </c>
      <c r="K21" s="9"/>
      <c r="L21" s="9"/>
      <c r="M21" s="9"/>
      <c r="N21" s="8">
        <v>3335293.4210000001</v>
      </c>
      <c r="O21" s="8">
        <v>20216694.558699999</v>
      </c>
      <c r="P21" s="8">
        <v>45113</v>
      </c>
      <c r="Q21" s="8">
        <v>44592</v>
      </c>
      <c r="R21" s="8">
        <v>1.1683710082526</v>
      </c>
      <c r="S21" s="8">
        <v>8.1022454702635596</v>
      </c>
      <c r="T21" s="8">
        <v>8.0088583153928994</v>
      </c>
      <c r="U21" s="50">
        <v>1.1660482829515699</v>
      </c>
    </row>
    <row r="22" spans="1:21" ht="12" thickBot="1">
      <c r="A22" s="68"/>
      <c r="B22" s="57" t="s">
        <v>22</v>
      </c>
      <c r="C22" s="58"/>
      <c r="D22" s="8">
        <v>1144401.2004</v>
      </c>
      <c r="E22" s="8">
        <v>991267</v>
      </c>
      <c r="F22" s="49">
        <v>115.448330308585</v>
      </c>
      <c r="G22" s="9"/>
      <c r="H22" s="9"/>
      <c r="I22" s="8">
        <v>134720.8204</v>
      </c>
      <c r="J22" s="49">
        <v>11.7721669946616</v>
      </c>
      <c r="K22" s="9"/>
      <c r="L22" s="9"/>
      <c r="M22" s="9"/>
      <c r="N22" s="8">
        <v>11164968.904100001</v>
      </c>
      <c r="O22" s="8">
        <v>76911628.5352</v>
      </c>
      <c r="P22" s="8">
        <v>121430</v>
      </c>
      <c r="Q22" s="8">
        <v>122612</v>
      </c>
      <c r="R22" s="8">
        <v>-0.96401657260300999</v>
      </c>
      <c r="S22" s="8">
        <v>11.0043468599193</v>
      </c>
      <c r="T22" s="8">
        <v>10.3872223779075</v>
      </c>
      <c r="U22" s="50">
        <v>5.9411886985716498</v>
      </c>
    </row>
    <row r="23" spans="1:21" ht="12" thickBot="1">
      <c r="A23" s="68"/>
      <c r="B23" s="57" t="s">
        <v>23</v>
      </c>
      <c r="C23" s="58"/>
      <c r="D23" s="8">
        <v>2258309.8697000002</v>
      </c>
      <c r="E23" s="8">
        <v>2291940</v>
      </c>
      <c r="F23" s="49">
        <v>98.532678416538005</v>
      </c>
      <c r="G23" s="9"/>
      <c r="H23" s="9"/>
      <c r="I23" s="8">
        <v>179414.00159999999</v>
      </c>
      <c r="J23" s="49">
        <v>7.9446139791185502</v>
      </c>
      <c r="K23" s="9"/>
      <c r="L23" s="9"/>
      <c r="M23" s="9"/>
      <c r="N23" s="8">
        <v>23676919.999299999</v>
      </c>
      <c r="O23" s="8">
        <v>153522211.95199999</v>
      </c>
      <c r="P23" s="8">
        <v>173393</v>
      </c>
      <c r="Q23" s="8">
        <v>163697</v>
      </c>
      <c r="R23" s="8">
        <v>5.9231384814627104</v>
      </c>
      <c r="S23" s="8">
        <v>15.2483743288368</v>
      </c>
      <c r="T23" s="8">
        <v>15.988029774522399</v>
      </c>
      <c r="U23" s="50">
        <v>-4.6263076571467598</v>
      </c>
    </row>
    <row r="24" spans="1:21" ht="12" thickBot="1">
      <c r="A24" s="68"/>
      <c r="B24" s="57" t="s">
        <v>24</v>
      </c>
      <c r="C24" s="58"/>
      <c r="D24" s="8">
        <v>278785.03700000001</v>
      </c>
      <c r="E24" s="8">
        <v>339430</v>
      </c>
      <c r="F24" s="49">
        <v>82.133293167958101</v>
      </c>
      <c r="G24" s="9"/>
      <c r="H24" s="9"/>
      <c r="I24" s="8">
        <v>46385.075900000003</v>
      </c>
      <c r="J24" s="49">
        <v>16.6382946513733</v>
      </c>
      <c r="K24" s="9"/>
      <c r="L24" s="9"/>
      <c r="M24" s="9"/>
      <c r="N24" s="8">
        <v>2895099.6575000002</v>
      </c>
      <c r="O24" s="8">
        <v>16670064.815099999</v>
      </c>
      <c r="P24" s="8">
        <v>42337</v>
      </c>
      <c r="Q24" s="8">
        <v>41886</v>
      </c>
      <c r="R24" s="8">
        <v>1.0767320823186699</v>
      </c>
      <c r="S24" s="8">
        <v>7.6581869971892198</v>
      </c>
      <c r="T24" s="8">
        <v>7.68473954304541</v>
      </c>
      <c r="U24" s="50">
        <v>-0.345523042224893</v>
      </c>
    </row>
    <row r="25" spans="1:21" ht="12" thickBot="1">
      <c r="A25" s="68"/>
      <c r="B25" s="57" t="s">
        <v>25</v>
      </c>
      <c r="C25" s="58"/>
      <c r="D25" s="8">
        <v>185286.4571</v>
      </c>
      <c r="E25" s="8">
        <v>221542</v>
      </c>
      <c r="F25" s="49">
        <v>83.6349121611252</v>
      </c>
      <c r="G25" s="9"/>
      <c r="H25" s="9"/>
      <c r="I25" s="8">
        <v>20743.201099999998</v>
      </c>
      <c r="J25" s="49">
        <v>11.195206290120201</v>
      </c>
      <c r="K25" s="9"/>
      <c r="L25" s="9"/>
      <c r="M25" s="9"/>
      <c r="N25" s="8">
        <v>1982793.9504</v>
      </c>
      <c r="O25" s="8">
        <v>12742254.4848</v>
      </c>
      <c r="P25" s="8">
        <v>18531</v>
      </c>
      <c r="Q25" s="8">
        <v>18083</v>
      </c>
      <c r="R25" s="8">
        <v>2.4774650223967201</v>
      </c>
      <c r="S25" s="8">
        <v>11.2105721008041</v>
      </c>
      <c r="T25" s="8">
        <v>11.0736251230437</v>
      </c>
      <c r="U25" s="50">
        <v>1.2366950861947901</v>
      </c>
    </row>
    <row r="26" spans="1:21" ht="12" thickBot="1">
      <c r="A26" s="68"/>
      <c r="B26" s="57" t="s">
        <v>26</v>
      </c>
      <c r="C26" s="58"/>
      <c r="D26" s="8">
        <v>566089.07209999999</v>
      </c>
      <c r="E26" s="8">
        <v>594860</v>
      </c>
      <c r="F26" s="49">
        <v>95.163411912046499</v>
      </c>
      <c r="G26" s="9"/>
      <c r="H26" s="9"/>
      <c r="I26" s="8">
        <v>120036.7111</v>
      </c>
      <c r="J26" s="49">
        <v>21.204562500156399</v>
      </c>
      <c r="K26" s="9"/>
      <c r="L26" s="9"/>
      <c r="M26" s="9"/>
      <c r="N26" s="8">
        <v>5610485.4160000002</v>
      </c>
      <c r="O26" s="8">
        <v>34763943.287600003</v>
      </c>
      <c r="P26" s="8">
        <v>65683</v>
      </c>
      <c r="Q26" s="8">
        <v>66882</v>
      </c>
      <c r="R26" s="8">
        <v>-1.7927095481594399</v>
      </c>
      <c r="S26" s="8">
        <v>9.8546805063715102</v>
      </c>
      <c r="T26" s="8">
        <v>8.9630079961723599</v>
      </c>
      <c r="U26" s="50">
        <v>9.9483623196580595</v>
      </c>
    </row>
    <row r="27" spans="1:21" ht="12" thickBot="1">
      <c r="A27" s="68"/>
      <c r="B27" s="57" t="s">
        <v>27</v>
      </c>
      <c r="C27" s="58"/>
      <c r="D27" s="8">
        <v>221050.59729999999</v>
      </c>
      <c r="E27" s="8">
        <v>228689</v>
      </c>
      <c r="F27" s="49">
        <v>96.659916874007905</v>
      </c>
      <c r="G27" s="9"/>
      <c r="H27" s="9"/>
      <c r="I27" s="8">
        <v>61476.349900000001</v>
      </c>
      <c r="J27" s="49">
        <v>27.810985652559499</v>
      </c>
      <c r="K27" s="9"/>
      <c r="L27" s="9"/>
      <c r="M27" s="9"/>
      <c r="N27" s="8">
        <v>2247347.4306000001</v>
      </c>
      <c r="O27" s="8">
        <v>14635361.625299999</v>
      </c>
      <c r="P27" s="8">
        <v>46182</v>
      </c>
      <c r="Q27" s="8">
        <v>47050</v>
      </c>
      <c r="R27" s="8">
        <v>-1.8448459086078599</v>
      </c>
      <c r="S27" s="8">
        <v>5.5816858494651598</v>
      </c>
      <c r="T27" s="8">
        <v>5.4319580106269898</v>
      </c>
      <c r="U27" s="50">
        <v>2.7564248203915098</v>
      </c>
    </row>
    <row r="28" spans="1:21" ht="12" thickBot="1">
      <c r="A28" s="68"/>
      <c r="B28" s="57" t="s">
        <v>28</v>
      </c>
      <c r="C28" s="58"/>
      <c r="D28" s="8">
        <v>766427.93709999998</v>
      </c>
      <c r="E28" s="8">
        <v>684743</v>
      </c>
      <c r="F28" s="49">
        <v>111.929283994141</v>
      </c>
      <c r="G28" s="9"/>
      <c r="H28" s="9"/>
      <c r="I28" s="8">
        <v>44612.072200000002</v>
      </c>
      <c r="J28" s="49">
        <v>5.82077845032667</v>
      </c>
      <c r="K28" s="9"/>
      <c r="L28" s="9"/>
      <c r="M28" s="9"/>
      <c r="N28" s="8">
        <v>7945580.1913999999</v>
      </c>
      <c r="O28" s="8">
        <v>49724903.587099999</v>
      </c>
      <c r="P28" s="8">
        <v>60756</v>
      </c>
      <c r="Q28" s="8">
        <v>60648</v>
      </c>
      <c r="R28" s="8">
        <v>0.178076770874558</v>
      </c>
      <c r="S28" s="8">
        <v>12.629706155770601</v>
      </c>
      <c r="T28" s="8">
        <v>12.5548764790265</v>
      </c>
      <c r="U28" s="50">
        <v>0.59602081206546798</v>
      </c>
    </row>
    <row r="29" spans="1:21" ht="12" thickBot="1">
      <c r="A29" s="68"/>
      <c r="B29" s="57" t="s">
        <v>29</v>
      </c>
      <c r="C29" s="58"/>
      <c r="D29" s="8">
        <v>507196.89689999999</v>
      </c>
      <c r="E29" s="8">
        <v>511438</v>
      </c>
      <c r="F29" s="49">
        <v>99.170749318587994</v>
      </c>
      <c r="G29" s="9"/>
      <c r="H29" s="9"/>
      <c r="I29" s="8">
        <v>84876.164600000004</v>
      </c>
      <c r="J29" s="49">
        <v>16.734361964508299</v>
      </c>
      <c r="K29" s="9"/>
      <c r="L29" s="9"/>
      <c r="M29" s="9"/>
      <c r="N29" s="8">
        <v>5035808.1660000002</v>
      </c>
      <c r="O29" s="8">
        <v>35898391.298</v>
      </c>
      <c r="P29" s="8">
        <v>191485</v>
      </c>
      <c r="Q29" s="8">
        <v>188156</v>
      </c>
      <c r="R29" s="8">
        <v>1.7692765577499401</v>
      </c>
      <c r="S29" s="8">
        <v>2.6522421782385002</v>
      </c>
      <c r="T29" s="8">
        <v>2.6406580954101901</v>
      </c>
      <c r="U29" s="50">
        <v>0.438681662288953</v>
      </c>
    </row>
    <row r="30" spans="1:21" ht="12" thickBot="1">
      <c r="A30" s="68"/>
      <c r="B30" s="57" t="s">
        <v>30</v>
      </c>
      <c r="C30" s="58"/>
      <c r="D30" s="8">
        <v>969629.36100000003</v>
      </c>
      <c r="E30" s="8">
        <v>1029761</v>
      </c>
      <c r="F30" s="49">
        <v>94.160621833609895</v>
      </c>
      <c r="G30" s="9"/>
      <c r="H30" s="9"/>
      <c r="I30" s="8">
        <v>136832.05929999999</v>
      </c>
      <c r="J30" s="49">
        <v>14.1117900100387</v>
      </c>
      <c r="K30" s="9"/>
      <c r="L30" s="9"/>
      <c r="M30" s="9"/>
      <c r="N30" s="8">
        <v>10740819.230799999</v>
      </c>
      <c r="O30" s="8">
        <v>79229539.666700006</v>
      </c>
      <c r="P30" s="8">
        <v>95279</v>
      </c>
      <c r="Q30" s="8">
        <v>97026</v>
      </c>
      <c r="R30" s="8">
        <v>-1.8005483066394601</v>
      </c>
      <c r="S30" s="8">
        <v>11.514090916151501</v>
      </c>
      <c r="T30" s="8">
        <v>11.514869242265</v>
      </c>
      <c r="U30" s="50">
        <v>-6.7593135195220004E-3</v>
      </c>
    </row>
    <row r="31" spans="1:21" ht="12" thickBot="1">
      <c r="A31" s="68"/>
      <c r="B31" s="57" t="s">
        <v>31</v>
      </c>
      <c r="C31" s="58"/>
      <c r="D31" s="8">
        <v>721914.74750000006</v>
      </c>
      <c r="E31" s="8">
        <v>660418</v>
      </c>
      <c r="F31" s="49">
        <v>109.31179154717201</v>
      </c>
      <c r="G31" s="9"/>
      <c r="H31" s="9"/>
      <c r="I31" s="8">
        <v>16647.908200000002</v>
      </c>
      <c r="J31" s="49">
        <v>2.3060767573528498</v>
      </c>
      <c r="K31" s="9"/>
      <c r="L31" s="9"/>
      <c r="M31" s="9"/>
      <c r="N31" s="8">
        <v>9064229.7949000001</v>
      </c>
      <c r="O31" s="8">
        <v>58699162.193700001</v>
      </c>
      <c r="P31" s="8">
        <v>35739</v>
      </c>
      <c r="Q31" s="8">
        <v>36017</v>
      </c>
      <c r="R31" s="8">
        <v>-0.77185773384790302</v>
      </c>
      <c r="S31" s="8">
        <v>22.386629583927899</v>
      </c>
      <c r="T31" s="8">
        <v>22.4933546963934</v>
      </c>
      <c r="U31" s="50">
        <v>-0.47447396756056298</v>
      </c>
    </row>
    <row r="32" spans="1:21" ht="12" thickBot="1">
      <c r="A32" s="68"/>
      <c r="B32" s="57" t="s">
        <v>32</v>
      </c>
      <c r="C32" s="58"/>
      <c r="D32" s="8">
        <v>123651.1606</v>
      </c>
      <c r="E32" s="8">
        <v>125602</v>
      </c>
      <c r="F32" s="49">
        <v>98.446808649543797</v>
      </c>
      <c r="G32" s="9"/>
      <c r="H32" s="9"/>
      <c r="I32" s="8">
        <v>30140.770400000001</v>
      </c>
      <c r="J32" s="49">
        <v>24.375646984424701</v>
      </c>
      <c r="K32" s="9"/>
      <c r="L32" s="9"/>
      <c r="M32" s="9"/>
      <c r="N32" s="8">
        <v>1257043.8572</v>
      </c>
      <c r="O32" s="8">
        <v>9597483.9539000001</v>
      </c>
      <c r="P32" s="8">
        <v>36122</v>
      </c>
      <c r="Q32" s="8">
        <v>36412</v>
      </c>
      <c r="R32" s="8">
        <v>-0.79644073382401104</v>
      </c>
      <c r="S32" s="8">
        <v>3.9881592685897802</v>
      </c>
      <c r="T32" s="8">
        <v>4.0088781830165896</v>
      </c>
      <c r="U32" s="50">
        <v>-0.51682574228829603</v>
      </c>
    </row>
    <row r="33" spans="1:21" ht="12" thickBot="1">
      <c r="A33" s="68"/>
      <c r="B33" s="57" t="s">
        <v>33</v>
      </c>
      <c r="C33" s="58"/>
      <c r="D33" s="8">
        <v>120.1713</v>
      </c>
      <c r="E33" s="9"/>
      <c r="F33" s="9"/>
      <c r="G33" s="9"/>
      <c r="H33" s="9"/>
      <c r="I33" s="8">
        <v>25.2149</v>
      </c>
      <c r="J33" s="49">
        <v>20.982464199022601</v>
      </c>
      <c r="K33" s="9"/>
      <c r="L33" s="9"/>
      <c r="M33" s="9"/>
      <c r="N33" s="8">
        <v>1177.223</v>
      </c>
      <c r="O33" s="8">
        <v>7543.7959000000001</v>
      </c>
      <c r="P33" s="8">
        <v>25</v>
      </c>
      <c r="Q33" s="8">
        <v>21</v>
      </c>
      <c r="R33" s="8">
        <v>19.047619047619001</v>
      </c>
      <c r="S33" s="8">
        <v>5.6239999999999997</v>
      </c>
      <c r="T33" s="8">
        <v>5.4285714285714297</v>
      </c>
      <c r="U33" s="50">
        <v>3.5999999999999801</v>
      </c>
    </row>
    <row r="34" spans="1:21" ht="12" thickBot="1">
      <c r="A34" s="68"/>
      <c r="B34" s="57" t="s">
        <v>57</v>
      </c>
      <c r="C34" s="58"/>
      <c r="D34" s="9"/>
      <c r="E34" s="9"/>
      <c r="F34" s="9"/>
      <c r="G34" s="9"/>
      <c r="H34" s="9"/>
      <c r="I34" s="9"/>
      <c r="J34" s="9"/>
      <c r="K34" s="9"/>
      <c r="L34" s="9"/>
      <c r="M34" s="9"/>
      <c r="N34" s="8">
        <v>1</v>
      </c>
      <c r="O34" s="8">
        <v>2</v>
      </c>
      <c r="P34" s="9"/>
      <c r="Q34" s="8">
        <v>1</v>
      </c>
      <c r="R34" s="9"/>
      <c r="S34" s="9"/>
      <c r="T34" s="8">
        <v>1</v>
      </c>
      <c r="U34" s="17"/>
    </row>
    <row r="35" spans="1:21" ht="12" thickBot="1">
      <c r="A35" s="68"/>
      <c r="B35" s="57" t="s">
        <v>34</v>
      </c>
      <c r="C35" s="58"/>
      <c r="D35" s="8">
        <v>124285.7583</v>
      </c>
      <c r="E35" s="8">
        <v>103974</v>
      </c>
      <c r="F35" s="49">
        <v>119.535420682094</v>
      </c>
      <c r="G35" s="9"/>
      <c r="H35" s="9"/>
      <c r="I35" s="8">
        <v>10964.4787</v>
      </c>
      <c r="J35" s="49">
        <v>8.8219912321201193</v>
      </c>
      <c r="K35" s="9"/>
      <c r="L35" s="9"/>
      <c r="M35" s="9"/>
      <c r="N35" s="8">
        <v>1236344.3725000001</v>
      </c>
      <c r="O35" s="8">
        <v>4866688.4296000004</v>
      </c>
      <c r="P35" s="8">
        <v>12480</v>
      </c>
      <c r="Q35" s="8">
        <v>12444</v>
      </c>
      <c r="R35" s="8">
        <v>0.289296046287357</v>
      </c>
      <c r="S35" s="8">
        <v>9.9708089663461603</v>
      </c>
      <c r="T35" s="8">
        <v>9.9692885969141791</v>
      </c>
      <c r="U35" s="50">
        <v>1.5250530839794E-2</v>
      </c>
    </row>
    <row r="36" spans="1:21" ht="12" customHeight="1" thickBot="1">
      <c r="A36" s="68"/>
      <c r="B36" s="57" t="s">
        <v>58</v>
      </c>
      <c r="C36" s="58"/>
      <c r="D36" s="9"/>
      <c r="E36" s="8">
        <v>537034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441170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322801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350670.93910000002</v>
      </c>
      <c r="E39" s="8">
        <v>419853</v>
      </c>
      <c r="F39" s="49">
        <v>83.522313547837001</v>
      </c>
      <c r="G39" s="9"/>
      <c r="H39" s="9"/>
      <c r="I39" s="8">
        <v>-4720.1876000000002</v>
      </c>
      <c r="J39" s="49">
        <v>-1.34604470279585</v>
      </c>
      <c r="K39" s="9"/>
      <c r="L39" s="9"/>
      <c r="M39" s="9"/>
      <c r="N39" s="8">
        <v>3421204.4816999999</v>
      </c>
      <c r="O39" s="8">
        <v>20280504.9142</v>
      </c>
      <c r="P39" s="8">
        <v>569</v>
      </c>
      <c r="Q39" s="8">
        <v>484</v>
      </c>
      <c r="R39" s="8">
        <v>17.561983471074399</v>
      </c>
      <c r="S39" s="8">
        <v>731.07205623901598</v>
      </c>
      <c r="T39" s="8">
        <v>778.76652892562004</v>
      </c>
      <c r="U39" s="50">
        <v>-6.1243608854636902</v>
      </c>
    </row>
    <row r="40" spans="1:21" ht="12" thickBot="1">
      <c r="A40" s="68"/>
      <c r="B40" s="57" t="s">
        <v>36</v>
      </c>
      <c r="C40" s="58"/>
      <c r="D40" s="8">
        <v>408080.25209999998</v>
      </c>
      <c r="E40" s="8">
        <v>674295</v>
      </c>
      <c r="F40" s="49">
        <v>60.519542944853498</v>
      </c>
      <c r="G40" s="9"/>
      <c r="H40" s="9"/>
      <c r="I40" s="8">
        <v>23921.240300000001</v>
      </c>
      <c r="J40" s="49">
        <v>5.8618960797294601</v>
      </c>
      <c r="K40" s="9"/>
      <c r="L40" s="9"/>
      <c r="M40" s="9"/>
      <c r="N40" s="8">
        <v>4614171.1270000003</v>
      </c>
      <c r="O40" s="8">
        <v>31364708.788800001</v>
      </c>
      <c r="P40" s="8">
        <v>2227</v>
      </c>
      <c r="Q40" s="8">
        <v>2124</v>
      </c>
      <c r="R40" s="8">
        <v>4.8493408662900102</v>
      </c>
      <c r="S40" s="8">
        <v>220.27336326897199</v>
      </c>
      <c r="T40" s="8">
        <v>220.91992467043301</v>
      </c>
      <c r="U40" s="50">
        <v>-0.29266776295797697</v>
      </c>
    </row>
    <row r="41" spans="1:21" ht="12" thickBot="1">
      <c r="A41" s="68"/>
      <c r="B41" s="57" t="s">
        <v>61</v>
      </c>
      <c r="C41" s="58"/>
      <c r="D41" s="9"/>
      <c r="E41" s="8">
        <v>142064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55169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35472.265099999997</v>
      </c>
      <c r="E43" s="11"/>
      <c r="F43" s="11"/>
      <c r="G43" s="11"/>
      <c r="H43" s="11"/>
      <c r="I43" s="10">
        <v>4521.8281999999999</v>
      </c>
      <c r="J43" s="51">
        <v>12.747503400903501</v>
      </c>
      <c r="K43" s="11"/>
      <c r="L43" s="11"/>
      <c r="M43" s="11"/>
      <c r="N43" s="10">
        <v>494148.54509999999</v>
      </c>
      <c r="O43" s="10">
        <v>2806375.9911000002</v>
      </c>
      <c r="P43" s="10">
        <v>55</v>
      </c>
      <c r="Q43" s="10">
        <v>47</v>
      </c>
      <c r="R43" s="10">
        <v>17.021276595744698</v>
      </c>
      <c r="S43" s="10">
        <v>750.06363636363596</v>
      </c>
      <c r="T43" s="10">
        <v>1432.73617021277</v>
      </c>
      <c r="U43" s="52">
        <v>-47.6481677535754</v>
      </c>
    </row>
  </sheetData>
  <mergeCells count="41"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61944</v>
      </c>
      <c r="D2" s="20">
        <v>524366.87427264999</v>
      </c>
      <c r="E2" s="20">
        <v>457825.75911880302</v>
      </c>
      <c r="F2" s="20">
        <v>66541.1151538462</v>
      </c>
      <c r="G2" s="20">
        <v>457825.75911880302</v>
      </c>
      <c r="H2" s="20">
        <v>0.12689801438381401</v>
      </c>
    </row>
    <row r="3" spans="1:8" ht="16.5">
      <c r="A3" s="20" t="s">
        <v>67</v>
      </c>
      <c r="B3" s="20">
        <v>13</v>
      </c>
      <c r="C3" s="20">
        <v>14194.276</v>
      </c>
      <c r="D3" s="20">
        <v>106173.280312745</v>
      </c>
      <c r="E3" s="20">
        <v>85576.553413395406</v>
      </c>
      <c r="F3" s="20">
        <v>20596.726899349502</v>
      </c>
      <c r="G3" s="20">
        <v>85576.553413395406</v>
      </c>
      <c r="H3" s="20">
        <v>0.19399162236185599</v>
      </c>
    </row>
    <row r="4" spans="1:8" ht="16.5">
      <c r="A4" s="20" t="s">
        <v>68</v>
      </c>
      <c r="B4" s="20">
        <v>14</v>
      </c>
      <c r="C4" s="20">
        <v>118901</v>
      </c>
      <c r="D4" s="20">
        <v>150481.37734957301</v>
      </c>
      <c r="E4" s="20">
        <v>118245.917810256</v>
      </c>
      <c r="F4" s="20">
        <v>32235.459539316202</v>
      </c>
      <c r="G4" s="20">
        <v>118245.917810256</v>
      </c>
      <c r="H4" s="20">
        <v>0.21421560665564801</v>
      </c>
    </row>
    <row r="5" spans="1:8" ht="16.5">
      <c r="A5" s="20" t="s">
        <v>69</v>
      </c>
      <c r="B5" s="20">
        <v>15</v>
      </c>
      <c r="C5" s="20">
        <v>3259</v>
      </c>
      <c r="D5" s="20">
        <v>44806.587969230801</v>
      </c>
      <c r="E5" s="20">
        <v>36153.657523931601</v>
      </c>
      <c r="F5" s="20">
        <v>8652.9304452991491</v>
      </c>
      <c r="G5" s="20">
        <v>36153.657523931601</v>
      </c>
      <c r="H5" s="20">
        <v>0.193117370401898</v>
      </c>
    </row>
    <row r="6" spans="1:8" ht="16.5">
      <c r="A6" s="20" t="s">
        <v>70</v>
      </c>
      <c r="B6" s="20">
        <v>16</v>
      </c>
      <c r="C6" s="20">
        <v>3821</v>
      </c>
      <c r="D6" s="20">
        <v>160593.94662735</v>
      </c>
      <c r="E6" s="20">
        <v>167378.49124358999</v>
      </c>
      <c r="F6" s="20">
        <v>-6784.54461623932</v>
      </c>
      <c r="G6" s="20">
        <v>167378.49124358999</v>
      </c>
      <c r="H6" s="20">
        <v>-4.2246577525007697E-2</v>
      </c>
    </row>
    <row r="7" spans="1:8" ht="16.5">
      <c r="A7" s="20" t="s">
        <v>71</v>
      </c>
      <c r="B7" s="20">
        <v>17</v>
      </c>
      <c r="C7" s="20">
        <v>19904</v>
      </c>
      <c r="D7" s="20">
        <v>278647.58968632499</v>
      </c>
      <c r="E7" s="20">
        <v>225286.45192734999</v>
      </c>
      <c r="F7" s="20">
        <v>53361.137758974401</v>
      </c>
      <c r="G7" s="20">
        <v>225286.45192734999</v>
      </c>
      <c r="H7" s="20">
        <v>0.19150044620534201</v>
      </c>
    </row>
    <row r="8" spans="1:8" ht="16.5">
      <c r="A8" s="20" t="s">
        <v>72</v>
      </c>
      <c r="B8" s="20">
        <v>18</v>
      </c>
      <c r="C8" s="20">
        <v>47177</v>
      </c>
      <c r="D8" s="20">
        <v>146571.16653675199</v>
      </c>
      <c r="E8" s="20">
        <v>129743.63162735</v>
      </c>
      <c r="F8" s="20">
        <v>16827.5349094017</v>
      </c>
      <c r="G8" s="20">
        <v>129743.63162735</v>
      </c>
      <c r="H8" s="20">
        <v>0.114807948295767</v>
      </c>
    </row>
    <row r="9" spans="1:8" ht="16.5">
      <c r="A9" s="20" t="s">
        <v>73</v>
      </c>
      <c r="B9" s="20">
        <v>19</v>
      </c>
      <c r="C9" s="20">
        <v>19392</v>
      </c>
      <c r="D9" s="20">
        <v>99632.360905982903</v>
      </c>
      <c r="E9" s="20">
        <v>85764.750637606805</v>
      </c>
      <c r="F9" s="20">
        <v>13867.6102683761</v>
      </c>
      <c r="G9" s="20">
        <v>85764.750637606805</v>
      </c>
      <c r="H9" s="20">
        <v>0.13918781149291501</v>
      </c>
    </row>
    <row r="10" spans="1:8" ht="16.5">
      <c r="A10" s="20" t="s">
        <v>74</v>
      </c>
      <c r="B10" s="20">
        <v>21</v>
      </c>
      <c r="C10" s="20">
        <v>394046</v>
      </c>
      <c r="D10" s="20">
        <v>936098.04070000001</v>
      </c>
      <c r="E10" s="20">
        <v>923998.39529999997</v>
      </c>
      <c r="F10" s="20">
        <v>12099.645399999999</v>
      </c>
      <c r="G10" s="20">
        <v>923998.39529999997</v>
      </c>
      <c r="H10" s="20">
        <v>1.29256176959329E-2</v>
      </c>
    </row>
    <row r="11" spans="1:8" ht="16.5">
      <c r="A11" s="20" t="s">
        <v>75</v>
      </c>
      <c r="B11" s="20">
        <v>22</v>
      </c>
      <c r="C11" s="20">
        <v>31611</v>
      </c>
      <c r="D11" s="20">
        <v>379645.39333675202</v>
      </c>
      <c r="E11" s="20">
        <v>330201.17580854701</v>
      </c>
      <c r="F11" s="20">
        <v>49444.217528205103</v>
      </c>
      <c r="G11" s="20">
        <v>330201.17580854701</v>
      </c>
      <c r="H11" s="20">
        <v>0.130237896721553</v>
      </c>
    </row>
    <row r="12" spans="1:8" ht="16.5">
      <c r="A12" s="20" t="s">
        <v>76</v>
      </c>
      <c r="B12" s="20">
        <v>23</v>
      </c>
      <c r="C12" s="20">
        <v>298157.788</v>
      </c>
      <c r="D12" s="20">
        <v>1544827.2659187999</v>
      </c>
      <c r="E12" s="20">
        <v>1375728.0116376099</v>
      </c>
      <c r="F12" s="20">
        <v>169099.25428119701</v>
      </c>
      <c r="G12" s="20">
        <v>1375728.0116376099</v>
      </c>
      <c r="H12" s="20">
        <v>0.109461593546268</v>
      </c>
    </row>
    <row r="13" spans="1:8" ht="16.5">
      <c r="A13" s="20" t="s">
        <v>77</v>
      </c>
      <c r="B13" s="20">
        <v>24</v>
      </c>
      <c r="C13" s="20">
        <v>26901</v>
      </c>
      <c r="D13" s="20">
        <v>668917.03720085497</v>
      </c>
      <c r="E13" s="20">
        <v>637449.65401965799</v>
      </c>
      <c r="F13" s="20">
        <v>31467.383181196601</v>
      </c>
      <c r="G13" s="20">
        <v>637449.65401965799</v>
      </c>
      <c r="H13" s="20">
        <v>4.7042280927504503E-2</v>
      </c>
    </row>
    <row r="14" spans="1:8" ht="16.5">
      <c r="A14" s="20" t="s">
        <v>78</v>
      </c>
      <c r="B14" s="20">
        <v>25</v>
      </c>
      <c r="C14" s="20">
        <v>68743</v>
      </c>
      <c r="D14" s="20">
        <v>623099.22849999997</v>
      </c>
      <c r="E14" s="20">
        <v>578305.83669999999</v>
      </c>
      <c r="F14" s="20">
        <v>44793.391799999998</v>
      </c>
      <c r="G14" s="20">
        <v>578305.83669999999</v>
      </c>
      <c r="H14" s="20">
        <v>7.1888055306747994E-2</v>
      </c>
    </row>
    <row r="15" spans="1:8" ht="16.5">
      <c r="A15" s="20" t="s">
        <v>79</v>
      </c>
      <c r="B15" s="20">
        <v>26</v>
      </c>
      <c r="C15" s="20">
        <v>63583</v>
      </c>
      <c r="D15" s="20">
        <v>316865.01999245898</v>
      </c>
      <c r="E15" s="20">
        <v>291999.80566934397</v>
      </c>
      <c r="F15" s="20">
        <v>24865.214323114698</v>
      </c>
      <c r="G15" s="20">
        <v>291999.80566934397</v>
      </c>
      <c r="H15" s="20">
        <v>7.8472575873810596E-2</v>
      </c>
    </row>
    <row r="16" spans="1:8" ht="16.5">
      <c r="A16" s="20" t="s">
        <v>80</v>
      </c>
      <c r="B16" s="20">
        <v>27</v>
      </c>
      <c r="C16" s="20">
        <v>198568.58900000001</v>
      </c>
      <c r="D16" s="20">
        <v>1144401.4735159299</v>
      </c>
      <c r="E16" s="20">
        <v>1009680.37810354</v>
      </c>
      <c r="F16" s="20">
        <v>134721.095412389</v>
      </c>
      <c r="G16" s="20">
        <v>1009680.37810354</v>
      </c>
      <c r="H16" s="20">
        <v>0.117721882162986</v>
      </c>
    </row>
    <row r="17" spans="1:8" ht="16.5">
      <c r="A17" s="20" t="s">
        <v>81</v>
      </c>
      <c r="B17" s="20">
        <v>29</v>
      </c>
      <c r="C17" s="20">
        <v>211560</v>
      </c>
      <c r="D17" s="20">
        <v>2258310.7861316199</v>
      </c>
      <c r="E17" s="20">
        <v>2078895.9013376101</v>
      </c>
      <c r="F17" s="20">
        <v>179414.88479401701</v>
      </c>
      <c r="G17" s="20">
        <v>2078895.9013376101</v>
      </c>
      <c r="H17" s="20">
        <v>7.9446498637747706E-2</v>
      </c>
    </row>
    <row r="18" spans="1:8" ht="16.5">
      <c r="A18" s="20" t="s">
        <v>82</v>
      </c>
      <c r="B18" s="20">
        <v>31</v>
      </c>
      <c r="C18" s="20">
        <v>42889.707000000002</v>
      </c>
      <c r="D18" s="20">
        <v>278785.04169463698</v>
      </c>
      <c r="E18" s="20">
        <v>232399.95195715601</v>
      </c>
      <c r="F18" s="20">
        <v>46385.089737481401</v>
      </c>
      <c r="G18" s="20">
        <v>232399.95195715601</v>
      </c>
      <c r="H18" s="20">
        <v>0.166382993346854</v>
      </c>
    </row>
    <row r="19" spans="1:8" ht="16.5">
      <c r="A19" s="20" t="s">
        <v>83</v>
      </c>
      <c r="B19" s="20">
        <v>32</v>
      </c>
      <c r="C19" s="20">
        <v>11435.044</v>
      </c>
      <c r="D19" s="20">
        <v>185286.462609946</v>
      </c>
      <c r="E19" s="20">
        <v>164543.258619306</v>
      </c>
      <c r="F19" s="20">
        <v>20743.2039906399</v>
      </c>
      <c r="G19" s="20">
        <v>164543.258619306</v>
      </c>
      <c r="H19" s="20">
        <v>0.11195207517295699</v>
      </c>
    </row>
    <row r="20" spans="1:8" ht="16.5">
      <c r="A20" s="20" t="s">
        <v>84</v>
      </c>
      <c r="B20" s="20">
        <v>33</v>
      </c>
      <c r="C20" s="20">
        <v>60686.724999999999</v>
      </c>
      <c r="D20" s="20">
        <v>566089.09733012598</v>
      </c>
      <c r="E20" s="20">
        <v>446052.44776916102</v>
      </c>
      <c r="F20" s="20">
        <v>120036.649560965</v>
      </c>
      <c r="G20" s="20">
        <v>446052.44776916102</v>
      </c>
      <c r="H20" s="20">
        <v>0.21204550684176701</v>
      </c>
    </row>
    <row r="21" spans="1:8" ht="16.5">
      <c r="A21" s="20" t="s">
        <v>85</v>
      </c>
      <c r="B21" s="20">
        <v>34</v>
      </c>
      <c r="C21" s="20">
        <v>46994.409</v>
      </c>
      <c r="D21" s="20">
        <v>221050.56527584101</v>
      </c>
      <c r="E21" s="20">
        <v>159574.25036923599</v>
      </c>
      <c r="F21" s="20">
        <v>61476.314906605097</v>
      </c>
      <c r="G21" s="20">
        <v>159574.25036923599</v>
      </c>
      <c r="H21" s="20">
        <v>0.27810973851114501</v>
      </c>
    </row>
    <row r="22" spans="1:8" ht="16.5">
      <c r="A22" s="20" t="s">
        <v>86</v>
      </c>
      <c r="B22" s="20">
        <v>35</v>
      </c>
      <c r="C22" s="20">
        <v>32910.949999999997</v>
      </c>
      <c r="D22" s="20">
        <v>766427.93611327396</v>
      </c>
      <c r="E22" s="20">
        <v>721815.83395467396</v>
      </c>
      <c r="F22" s="20">
        <v>44612.102158599897</v>
      </c>
      <c r="G22" s="20">
        <v>721815.83395467396</v>
      </c>
      <c r="H22" s="20">
        <v>5.8207823666811702E-2</v>
      </c>
    </row>
    <row r="23" spans="1:8" ht="16.5">
      <c r="A23" s="20" t="s">
        <v>87</v>
      </c>
      <c r="B23" s="20">
        <v>36</v>
      </c>
      <c r="C23" s="20">
        <v>118045.36</v>
      </c>
      <c r="D23" s="20">
        <v>507196.89617964602</v>
      </c>
      <c r="E23" s="20">
        <v>422320.66093621001</v>
      </c>
      <c r="F23" s="20">
        <v>84876.235243435804</v>
      </c>
      <c r="G23" s="20">
        <v>422320.66093621001</v>
      </c>
      <c r="H23" s="20">
        <v>0.16734375916482999</v>
      </c>
    </row>
    <row r="24" spans="1:8" ht="16.5">
      <c r="A24" s="20" t="s">
        <v>88</v>
      </c>
      <c r="B24" s="20">
        <v>37</v>
      </c>
      <c r="C24" s="20">
        <v>136728.18799999999</v>
      </c>
      <c r="D24" s="20">
        <v>969629.37660088495</v>
      </c>
      <c r="E24" s="20">
        <v>832797.29276985605</v>
      </c>
      <c r="F24" s="20">
        <v>136832.08383102901</v>
      </c>
      <c r="G24" s="20">
        <v>832797.29276985605</v>
      </c>
      <c r="H24" s="20">
        <v>0.141117923129253</v>
      </c>
    </row>
    <row r="25" spans="1:8" ht="16.5">
      <c r="A25" s="20" t="s">
        <v>89</v>
      </c>
      <c r="B25" s="20">
        <v>38</v>
      </c>
      <c r="C25" s="20">
        <v>164316.17199999999</v>
      </c>
      <c r="D25" s="20">
        <v>721914.65100217797</v>
      </c>
      <c r="E25" s="20">
        <v>705266.96835486696</v>
      </c>
      <c r="F25" s="20">
        <v>16647.6826473111</v>
      </c>
      <c r="G25" s="20">
        <v>705266.96835486696</v>
      </c>
      <c r="H25" s="20">
        <v>2.3060458219265102E-2</v>
      </c>
    </row>
    <row r="26" spans="1:8" ht="16.5">
      <c r="A26" s="20" t="s">
        <v>90</v>
      </c>
      <c r="B26" s="20">
        <v>39</v>
      </c>
      <c r="C26" s="20">
        <v>91049.372000000003</v>
      </c>
      <c r="D26" s="20">
        <v>123651.011725997</v>
      </c>
      <c r="E26" s="20">
        <v>93510.430091145099</v>
      </c>
      <c r="F26" s="20">
        <v>30140.5816348515</v>
      </c>
      <c r="G26" s="20">
        <v>93510.430091145099</v>
      </c>
      <c r="H26" s="20">
        <v>0.243755236727389</v>
      </c>
    </row>
    <row r="27" spans="1:8" ht="16.5">
      <c r="A27" s="20" t="s">
        <v>91</v>
      </c>
      <c r="B27" s="20">
        <v>40</v>
      </c>
      <c r="C27" s="20">
        <v>37</v>
      </c>
      <c r="D27" s="20">
        <v>120.1711</v>
      </c>
      <c r="E27" s="20">
        <v>94.956400000000002</v>
      </c>
      <c r="F27" s="20">
        <v>25.214700000000001</v>
      </c>
      <c r="G27" s="20">
        <v>94.956400000000002</v>
      </c>
      <c r="H27" s="20">
        <v>0.209823326906386</v>
      </c>
    </row>
    <row r="28" spans="1:8" ht="16.5">
      <c r="A28" s="20" t="s">
        <v>92</v>
      </c>
      <c r="B28" s="20">
        <v>42</v>
      </c>
      <c r="C28" s="20">
        <v>8197.4140000000007</v>
      </c>
      <c r="D28" s="20">
        <v>124285.7582</v>
      </c>
      <c r="E28" s="20">
        <v>113321.2862</v>
      </c>
      <c r="F28" s="20">
        <v>10964.472</v>
      </c>
      <c r="G28" s="20">
        <v>113321.2862</v>
      </c>
      <c r="H28" s="20">
        <v>8.82198584841557E-2</v>
      </c>
    </row>
    <row r="29" spans="1:8" ht="16.5">
      <c r="A29" s="20" t="s">
        <v>93</v>
      </c>
      <c r="B29" s="20">
        <v>75</v>
      </c>
      <c r="C29" s="20">
        <v>588</v>
      </c>
      <c r="D29" s="20">
        <v>350670.94017094001</v>
      </c>
      <c r="E29" s="20">
        <v>355391.130598291</v>
      </c>
      <c r="F29" s="20">
        <v>-4720.1904273504297</v>
      </c>
      <c r="G29" s="20">
        <v>355391.130598291</v>
      </c>
      <c r="H29" s="20">
        <v>-1.3460455049538699E-2</v>
      </c>
    </row>
    <row r="30" spans="1:8" ht="16.5">
      <c r="A30" s="20" t="s">
        <v>94</v>
      </c>
      <c r="B30" s="20">
        <v>76</v>
      </c>
      <c r="C30" s="20">
        <v>2238</v>
      </c>
      <c r="D30" s="20">
        <v>408080.24461709399</v>
      </c>
      <c r="E30" s="20">
        <v>384159.01128119702</v>
      </c>
      <c r="F30" s="20">
        <v>23921.233335897399</v>
      </c>
      <c r="G30" s="20">
        <v>384159.01128119702</v>
      </c>
      <c r="H30" s="20">
        <v>5.8618944806659197E-2</v>
      </c>
    </row>
    <row r="31" spans="1:8" ht="16.5">
      <c r="A31" s="20" t="s">
        <v>95</v>
      </c>
      <c r="B31" s="20">
        <v>99</v>
      </c>
      <c r="C31" s="20">
        <v>57</v>
      </c>
      <c r="D31" s="20">
        <v>35472.264957264997</v>
      </c>
      <c r="E31" s="20">
        <v>30950.435897435898</v>
      </c>
      <c r="F31" s="20">
        <v>4521.8290598290596</v>
      </c>
      <c r="G31" s="20">
        <v>30950.435897435898</v>
      </c>
      <c r="H31" s="20">
        <v>0.12747505876144999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2013-07-11T00:28:21Z</dcterms:modified>
</cp:coreProperties>
</file>