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<sst xmlns="http://schemas.openxmlformats.org/spreadsheetml/2006/main" count="114" uniqueCount="71">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</sst>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0" fillId="0" borderId="0" xfId="0" applyNumberFormat="1" applyAlignment="1"/>
    <xf numFmtId="1" fontId="0" fillId="0" borderId="0" xfId="0" applyNumberForma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8" Type="http://schemas.openxmlformats.org/officeDocument/2006/relationships/image" Target="cid:7393133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3</v>
      </c>
      <c r="G1" s="25" t="s">
        <v>67</v>
      </c>
      <c r="H1" s="38" t="s">
        <v>4</v>
      </c>
      <c r="I1" s="32" t="s">
        <v>65</v>
      </c>
      <c r="J1" s="33" t="s">
        <v>66</v>
      </c>
      <c r="K1" s="34" t="s">
        <v>68</v>
      </c>
      <c r="L1" s="34" t="s">
        <v>69</v>
      </c>
    </row>
    <row r="2" spans="1:12">
      <c r="A2" s="26" t="s">
        <v>5</v>
      </c>
      <c r="B2" s="27"/>
      <c r="C2" s="51" t="s">
        <v>6</v>
      </c>
      <c r="D2" s="51"/>
      <c r="E2" s="28"/>
      <c r="F2" s="39"/>
      <c r="G2" s="29"/>
      <c r="H2" s="39"/>
      <c r="I2" s="35"/>
      <c r="J2" s="36"/>
      <c r="K2" s="37"/>
      <c r="L2" s="37"/>
    </row>
    <row r="3" spans="1:12">
      <c r="A3" s="52" t="s">
        <v>7</v>
      </c>
      <c r="B3" s="52"/>
      <c r="C3" s="52"/>
      <c r="D3" s="52"/>
      <c r="E3" s="30">
        <f>RA!D7</f>
        <v>16504448.118899999</v>
      </c>
      <c r="F3" s="40">
        <f>RA!I7</f>
        <v>1175856.2302999999</v>
      </c>
      <c r="G3" s="31">
        <f>E3-F3</f>
        <v>15328591.888599999</v>
      </c>
      <c r="H3" s="42">
        <f>RA!J7</f>
        <v>7.1244807571206996</v>
      </c>
      <c r="I3" s="35">
        <f>SUM(I4:I39)</f>
        <v>16504451.611785995</v>
      </c>
      <c r="J3" s="36">
        <f>SUM(J4:J39)</f>
        <v>15328591.918452732</v>
      </c>
      <c r="K3" s="37">
        <f>E3-I3</f>
        <v>-3.4928859956562519</v>
      </c>
      <c r="L3" s="37">
        <f>G3-J3</f>
        <v>-2.9852733016014099E-2</v>
      </c>
    </row>
    <row r="4" spans="1:12">
      <c r="A4" s="53">
        <f>RA!A8</f>
        <v>41467</v>
      </c>
      <c r="B4" s="27">
        <v>12</v>
      </c>
      <c r="C4" s="50" t="s">
        <v>8</v>
      </c>
      <c r="D4" s="50"/>
      <c r="E4" s="30">
        <f>RA!D8</f>
        <v>570554.07149999996</v>
      </c>
      <c r="F4" s="40">
        <f>RA!I8</f>
        <v>59602.355799999998</v>
      </c>
      <c r="G4" s="31">
        <f t="shared" ref="G4:G39" si="0">E4-F4</f>
        <v>510951.71569999994</v>
      </c>
      <c r="H4" s="42">
        <f>RA!J8</f>
        <v>10.446399171826799</v>
      </c>
      <c r="I4" s="35">
        <f>VLOOKUP(B4,RMS!B:D,3,FALSE)</f>
        <v>570554.51897863206</v>
      </c>
      <c r="J4" s="36">
        <f>VLOOKUP(B4,RMS!B:E,4,FALSE)</f>
        <v>510951.72064017103</v>
      </c>
      <c r="K4" s="37">
        <f t="shared" ref="K4:K39" si="1">E4-I4</f>
        <v>-0.44747863209340721</v>
      </c>
      <c r="L4" s="37">
        <f t="shared" ref="L4:L39" si="2">G4-J4</f>
        <v>-4.9401710857637227E-3</v>
      </c>
    </row>
    <row r="5" spans="1:12">
      <c r="A5" s="53"/>
      <c r="B5" s="27">
        <v>13</v>
      </c>
      <c r="C5" s="50" t="s">
        <v>9</v>
      </c>
      <c r="D5" s="50"/>
      <c r="E5" s="30">
        <f>RA!D9</f>
        <v>103321.3452</v>
      </c>
      <c r="F5" s="40">
        <f>RA!I9</f>
        <v>19604.8573</v>
      </c>
      <c r="G5" s="31">
        <f t="shared" si="0"/>
        <v>83716.487899999993</v>
      </c>
      <c r="H5" s="42">
        <f>RA!J9</f>
        <v>18.9746438763943</v>
      </c>
      <c r="I5" s="35">
        <f>VLOOKUP(B5,RMS!B:D,3,FALSE)</f>
        <v>103321.344452069</v>
      </c>
      <c r="J5" s="36">
        <f>VLOOKUP(B5,RMS!B:E,4,FALSE)</f>
        <v>83716.489021087706</v>
      </c>
      <c r="K5" s="37">
        <f t="shared" si="1"/>
        <v>7.4793100066017359E-4</v>
      </c>
      <c r="L5" s="37">
        <f t="shared" si="2"/>
        <v>-1.1210877128178254E-3</v>
      </c>
    </row>
    <row r="6" spans="1:12">
      <c r="A6" s="53"/>
      <c r="B6" s="27">
        <v>14</v>
      </c>
      <c r="C6" s="50" t="s">
        <v>10</v>
      </c>
      <c r="D6" s="50"/>
      <c r="E6" s="30">
        <f>RA!D10</f>
        <v>150941.989</v>
      </c>
      <c r="F6" s="40">
        <f>RA!I10</f>
        <v>30843.082399999999</v>
      </c>
      <c r="G6" s="31">
        <f t="shared" si="0"/>
        <v>120098.9066</v>
      </c>
      <c r="H6" s="42">
        <f>RA!J10</f>
        <v>20.433732591134699</v>
      </c>
      <c r="I6" s="35">
        <f>VLOOKUP(B6,RMS!B:D,3,FALSE)</f>
        <v>150944.374035043</v>
      </c>
      <c r="J6" s="36">
        <f>VLOOKUP(B6,RMS!B:E,4,FALSE)</f>
        <v>120098.90925128201</v>
      </c>
      <c r="K6" s="37">
        <f t="shared" si="1"/>
        <v>-2.3850350430002436</v>
      </c>
      <c r="L6" s="37">
        <f t="shared" si="2"/>
        <v>-2.6512820040807128E-3</v>
      </c>
    </row>
    <row r="7" spans="1:12">
      <c r="A7" s="53"/>
      <c r="B7" s="27">
        <v>15</v>
      </c>
      <c r="C7" s="50" t="s">
        <v>11</v>
      </c>
      <c r="D7" s="50"/>
      <c r="E7" s="30">
        <f>RA!D11</f>
        <v>47217.758600000001</v>
      </c>
      <c r="F7" s="40">
        <f>RA!I11</f>
        <v>7677.4807000000001</v>
      </c>
      <c r="G7" s="31">
        <f t="shared" si="0"/>
        <v>39540.277900000001</v>
      </c>
      <c r="H7" s="42">
        <f>RA!J11</f>
        <v>16.259731354550201</v>
      </c>
      <c r="I7" s="35">
        <f>VLOOKUP(B7,RMS!B:D,3,FALSE)</f>
        <v>47217.780400000003</v>
      </c>
      <c r="J7" s="36">
        <f>VLOOKUP(B7,RMS!B:E,4,FALSE)</f>
        <v>39540.277900000001</v>
      </c>
      <c r="K7" s="37">
        <f t="shared" si="1"/>
        <v>-2.1800000002258457E-2</v>
      </c>
      <c r="L7" s="37">
        <f t="shared" si="2"/>
        <v>0</v>
      </c>
    </row>
    <row r="8" spans="1:12">
      <c r="A8" s="53"/>
      <c r="B8" s="27">
        <v>16</v>
      </c>
      <c r="C8" s="50" t="s">
        <v>12</v>
      </c>
      <c r="D8" s="50"/>
      <c r="E8" s="30">
        <f>RA!D12</f>
        <v>166144.42980000001</v>
      </c>
      <c r="F8" s="40">
        <f>RA!I12</f>
        <v>10128.1934</v>
      </c>
      <c r="G8" s="31">
        <f t="shared" si="0"/>
        <v>156016.23640000002</v>
      </c>
      <c r="H8" s="42">
        <f>RA!J12</f>
        <v>6.0960174302515204</v>
      </c>
      <c r="I8" s="35">
        <f>VLOOKUP(B8,RMS!B:D,3,FALSE)</f>
        <v>166144.44524957301</v>
      </c>
      <c r="J8" s="36">
        <f>VLOOKUP(B8,RMS!B:E,4,FALSE)</f>
        <v>156016.235866667</v>
      </c>
      <c r="K8" s="37">
        <f t="shared" si="1"/>
        <v>-1.54495729948394E-2</v>
      </c>
      <c r="L8" s="37">
        <f t="shared" si="2"/>
        <v>5.333330191206187E-4</v>
      </c>
    </row>
    <row r="9" spans="1:12">
      <c r="A9" s="53"/>
      <c r="B9" s="27">
        <v>17</v>
      </c>
      <c r="C9" s="50" t="s">
        <v>13</v>
      </c>
      <c r="D9" s="50"/>
      <c r="E9" s="30">
        <f>RA!D13</f>
        <v>293278.84710000001</v>
      </c>
      <c r="F9" s="40">
        <f>RA!I13</f>
        <v>52660.685299999997</v>
      </c>
      <c r="G9" s="31">
        <f t="shared" si="0"/>
        <v>240618.1618</v>
      </c>
      <c r="H9" s="42">
        <f>RA!J13</f>
        <v>17.955841623328599</v>
      </c>
      <c r="I9" s="35">
        <f>VLOOKUP(B9,RMS!B:D,3,FALSE)</f>
        <v>293278.93718632503</v>
      </c>
      <c r="J9" s="36">
        <f>VLOOKUP(B9,RMS!B:E,4,FALSE)</f>
        <v>240618.16092051301</v>
      </c>
      <c r="K9" s="37">
        <f t="shared" si="1"/>
        <v>-9.008632501354441E-2</v>
      </c>
      <c r="L9" s="37">
        <f t="shared" si="2"/>
        <v>8.7948699365369976E-4</v>
      </c>
    </row>
    <row r="10" spans="1:12">
      <c r="A10" s="53"/>
      <c r="B10" s="27">
        <v>18</v>
      </c>
      <c r="C10" s="50" t="s">
        <v>14</v>
      </c>
      <c r="D10" s="50"/>
      <c r="E10" s="30">
        <f>RA!D14</f>
        <v>158152.76130000001</v>
      </c>
      <c r="F10" s="40">
        <f>RA!I14</f>
        <v>14445.461300000001</v>
      </c>
      <c r="G10" s="31">
        <f t="shared" si="0"/>
        <v>143707.30000000002</v>
      </c>
      <c r="H10" s="42">
        <f>RA!J14</f>
        <v>9.1338660047790103</v>
      </c>
      <c r="I10" s="35">
        <f>VLOOKUP(B10,RMS!B:D,3,FALSE)</f>
        <v>158152.749509402</v>
      </c>
      <c r="J10" s="36">
        <f>VLOOKUP(B10,RMS!B:E,4,FALSE)</f>
        <v>143707.300491453</v>
      </c>
      <c r="K10" s="37">
        <f t="shared" si="1"/>
        <v>1.1790598015068099E-2</v>
      </c>
      <c r="L10" s="37">
        <f t="shared" si="2"/>
        <v>-4.9145298544317484E-4</v>
      </c>
    </row>
    <row r="11" spans="1:12">
      <c r="A11" s="53"/>
      <c r="B11" s="27">
        <v>19</v>
      </c>
      <c r="C11" s="50" t="s">
        <v>15</v>
      </c>
      <c r="D11" s="50"/>
      <c r="E11" s="30">
        <f>RA!D15</f>
        <v>128126.5099</v>
      </c>
      <c r="F11" s="40">
        <f>RA!I15</f>
        <v>17544.478299999999</v>
      </c>
      <c r="G11" s="31">
        <f t="shared" si="0"/>
        <v>110582.0316</v>
      </c>
      <c r="H11" s="42">
        <f>RA!J15</f>
        <v>13.6930899887097</v>
      </c>
      <c r="I11" s="35">
        <f>VLOOKUP(B11,RMS!B:D,3,FALSE)</f>
        <v>128126.547532479</v>
      </c>
      <c r="J11" s="36">
        <f>VLOOKUP(B11,RMS!B:E,4,FALSE)</f>
        <v>110582.032633333</v>
      </c>
      <c r="K11" s="37">
        <f t="shared" si="1"/>
        <v>-3.7632478997693397E-2</v>
      </c>
      <c r="L11" s="37">
        <f t="shared" si="2"/>
        <v>-1.0333329992135987E-3</v>
      </c>
    </row>
    <row r="12" spans="1:12">
      <c r="A12" s="53"/>
      <c r="B12" s="27">
        <v>21</v>
      </c>
      <c r="C12" s="50" t="s">
        <v>16</v>
      </c>
      <c r="D12" s="50"/>
      <c r="E12" s="30">
        <f>RA!D16</f>
        <v>1084660.2423</v>
      </c>
      <c r="F12" s="40">
        <f>RA!I16</f>
        <v>-32874.195800000001</v>
      </c>
      <c r="G12" s="31">
        <f t="shared" si="0"/>
        <v>1117534.4381000001</v>
      </c>
      <c r="H12" s="42">
        <f>RA!J16</f>
        <v>-3.0308288732231001</v>
      </c>
      <c r="I12" s="35">
        <f>VLOOKUP(B12,RMS!B:D,3,FALSE)</f>
        <v>1084660.0216000001</v>
      </c>
      <c r="J12" s="36">
        <f>VLOOKUP(B12,RMS!B:E,4,FALSE)</f>
        <v>1117534.4380999999</v>
      </c>
      <c r="K12" s="37">
        <f t="shared" si="1"/>
        <v>0.22069999994710088</v>
      </c>
      <c r="L12" s="37">
        <f t="shared" si="2"/>
        <v>0</v>
      </c>
    </row>
    <row r="13" spans="1:12">
      <c r="A13" s="53"/>
      <c r="B13" s="27">
        <v>22</v>
      </c>
      <c r="C13" s="50" t="s">
        <v>17</v>
      </c>
      <c r="D13" s="50"/>
      <c r="E13" s="30">
        <f>RA!D17</f>
        <v>519734.03730000003</v>
      </c>
      <c r="F13" s="40">
        <f>RA!I17</f>
        <v>53018.902300000002</v>
      </c>
      <c r="G13" s="31">
        <f t="shared" si="0"/>
        <v>466715.13500000001</v>
      </c>
      <c r="H13" s="42">
        <f>RA!J17</f>
        <v>10.2011603041108</v>
      </c>
      <c r="I13" s="35">
        <f>VLOOKUP(B13,RMS!B:D,3,FALSE)</f>
        <v>519734.07792991499</v>
      </c>
      <c r="J13" s="36">
        <f>VLOOKUP(B13,RMS!B:E,4,FALSE)</f>
        <v>466715.13325811998</v>
      </c>
      <c r="K13" s="37">
        <f t="shared" si="1"/>
        <v>-4.0629914961755276E-2</v>
      </c>
      <c r="L13" s="37">
        <f t="shared" si="2"/>
        <v>1.7418800271116197E-3</v>
      </c>
    </row>
    <row r="14" spans="1:12">
      <c r="A14" s="53"/>
      <c r="B14" s="27">
        <v>23</v>
      </c>
      <c r="C14" s="50" t="s">
        <v>18</v>
      </c>
      <c r="D14" s="50"/>
      <c r="E14" s="30">
        <f>RA!D18</f>
        <v>1613510.1255999999</v>
      </c>
      <c r="F14" s="40">
        <f>RA!I18</f>
        <v>155859.986</v>
      </c>
      <c r="G14" s="31">
        <f t="shared" si="0"/>
        <v>1457650.1395999999</v>
      </c>
      <c r="H14" s="42">
        <f>RA!J18</f>
        <v>9.6596844065073295</v>
      </c>
      <c r="I14" s="35">
        <f>VLOOKUP(B14,RMS!B:D,3,FALSE)</f>
        <v>1613510.08507179</v>
      </c>
      <c r="J14" s="36">
        <f>VLOOKUP(B14,RMS!B:E,4,FALSE)</f>
        <v>1457650.1558435899</v>
      </c>
      <c r="K14" s="37">
        <f t="shared" si="1"/>
        <v>4.0528209879994392E-2</v>
      </c>
      <c r="L14" s="37">
        <f t="shared" si="2"/>
        <v>-1.6243590041995049E-2</v>
      </c>
    </row>
    <row r="15" spans="1:12">
      <c r="A15" s="53"/>
      <c r="B15" s="27">
        <v>24</v>
      </c>
      <c r="C15" s="50" t="s">
        <v>19</v>
      </c>
      <c r="D15" s="50"/>
      <c r="E15" s="30">
        <f>RA!D19</f>
        <v>471220.4988</v>
      </c>
      <c r="F15" s="40">
        <f>RA!I19</f>
        <v>34582.755299999997</v>
      </c>
      <c r="G15" s="31">
        <f t="shared" si="0"/>
        <v>436637.74349999998</v>
      </c>
      <c r="H15" s="42">
        <f>RA!J19</f>
        <v>7.3389751481668801</v>
      </c>
      <c r="I15" s="35">
        <f>VLOOKUP(B15,RMS!B:D,3,FALSE)</f>
        <v>471220.36862393201</v>
      </c>
      <c r="J15" s="36">
        <f>VLOOKUP(B15,RMS!B:E,4,FALSE)</f>
        <v>436637.74315042701</v>
      </c>
      <c r="K15" s="37">
        <f t="shared" si="1"/>
        <v>0.13017606799257919</v>
      </c>
      <c r="L15" s="37">
        <f t="shared" si="2"/>
        <v>3.495729761198163E-4</v>
      </c>
    </row>
    <row r="16" spans="1:12">
      <c r="A16" s="53"/>
      <c r="B16" s="27">
        <v>25</v>
      </c>
      <c r="C16" s="50" t="s">
        <v>20</v>
      </c>
      <c r="D16" s="50"/>
      <c r="E16" s="30">
        <f>RA!D20</f>
        <v>722083.82629999996</v>
      </c>
      <c r="F16" s="40">
        <f>RA!I20</f>
        <v>27607.1669</v>
      </c>
      <c r="G16" s="31">
        <f t="shared" si="0"/>
        <v>694476.6594</v>
      </c>
      <c r="H16" s="42">
        <f>RA!J20</f>
        <v>3.8232634348647201</v>
      </c>
      <c r="I16" s="35">
        <f>VLOOKUP(B16,RMS!B:D,3,FALSE)</f>
        <v>722083.8909</v>
      </c>
      <c r="J16" s="36">
        <f>VLOOKUP(B16,RMS!B:E,4,FALSE)</f>
        <v>694476.6594</v>
      </c>
      <c r="K16" s="37">
        <f t="shared" si="1"/>
        <v>-6.4600000041536987E-2</v>
      </c>
      <c r="L16" s="37">
        <f t="shared" si="2"/>
        <v>0</v>
      </c>
    </row>
    <row r="17" spans="1:12">
      <c r="A17" s="53"/>
      <c r="B17" s="27">
        <v>26</v>
      </c>
      <c r="C17" s="50" t="s">
        <v>21</v>
      </c>
      <c r="D17" s="50"/>
      <c r="E17" s="30">
        <f>RA!D21</f>
        <v>364952.51319999999</v>
      </c>
      <c r="F17" s="40">
        <f>RA!I21</f>
        <v>18261.345399999998</v>
      </c>
      <c r="G17" s="31">
        <f t="shared" si="0"/>
        <v>346691.1678</v>
      </c>
      <c r="H17" s="42">
        <f>RA!J21</f>
        <v>5.00375932196759</v>
      </c>
      <c r="I17" s="35">
        <f>VLOOKUP(B17,RMS!B:D,3,FALSE)</f>
        <v>364952.365032895</v>
      </c>
      <c r="J17" s="36">
        <f>VLOOKUP(B17,RMS!B:E,4,FALSE)</f>
        <v>346691.16764967103</v>
      </c>
      <c r="K17" s="37">
        <f t="shared" si="1"/>
        <v>0.14816710498416796</v>
      </c>
      <c r="L17" s="37">
        <f t="shared" si="2"/>
        <v>1.5032896772027016E-4</v>
      </c>
    </row>
    <row r="18" spans="1:12">
      <c r="A18" s="53"/>
      <c r="B18" s="27">
        <v>27</v>
      </c>
      <c r="C18" s="50" t="s">
        <v>22</v>
      </c>
      <c r="D18" s="50"/>
      <c r="E18" s="30">
        <f>RA!D22</f>
        <v>1114016.4979999999</v>
      </c>
      <c r="F18" s="40">
        <f>RA!I22</f>
        <v>121177.6018</v>
      </c>
      <c r="G18" s="31">
        <f t="shared" si="0"/>
        <v>992838.89619999984</v>
      </c>
      <c r="H18" s="42">
        <f>RA!J22</f>
        <v>10.877541043382299</v>
      </c>
      <c r="I18" s="35">
        <f>VLOOKUP(B18,RMS!B:D,3,FALSE)</f>
        <v>1114016.7372141599</v>
      </c>
      <c r="J18" s="36">
        <f>VLOOKUP(B18,RMS!B:E,4,FALSE)</f>
        <v>992838.89559203503</v>
      </c>
      <c r="K18" s="37">
        <f t="shared" si="1"/>
        <v>-0.23921416001394391</v>
      </c>
      <c r="L18" s="37">
        <f t="shared" si="2"/>
        <v>6.0796481557190418E-4</v>
      </c>
    </row>
    <row r="19" spans="1:12">
      <c r="A19" s="53"/>
      <c r="B19" s="27">
        <v>29</v>
      </c>
      <c r="C19" s="50" t="s">
        <v>23</v>
      </c>
      <c r="D19" s="50"/>
      <c r="E19" s="30">
        <f>RA!D23</f>
        <v>2705987.4293</v>
      </c>
      <c r="F19" s="40">
        <f>RA!I23</f>
        <v>29705.790400000002</v>
      </c>
      <c r="G19" s="31">
        <f t="shared" si="0"/>
        <v>2676281.6389000001</v>
      </c>
      <c r="H19" s="42">
        <f>RA!J23</f>
        <v>1.09778005907753</v>
      </c>
      <c r="I19" s="35">
        <f>VLOOKUP(B19,RMS!B:D,3,FALSE)</f>
        <v>2705988.49757607</v>
      </c>
      <c r="J19" s="36">
        <f>VLOOKUP(B19,RMS!B:E,4,FALSE)</f>
        <v>2676281.6721538501</v>
      </c>
      <c r="K19" s="37">
        <f t="shared" si="1"/>
        <v>-1.0682760700583458</v>
      </c>
      <c r="L19" s="37">
        <f t="shared" si="2"/>
        <v>-3.3253849949687719E-2</v>
      </c>
    </row>
    <row r="20" spans="1:12">
      <c r="A20" s="53"/>
      <c r="B20" s="27">
        <v>31</v>
      </c>
      <c r="C20" s="50" t="s">
        <v>24</v>
      </c>
      <c r="D20" s="50"/>
      <c r="E20" s="30">
        <f>RA!D24</f>
        <v>305398.95039999997</v>
      </c>
      <c r="F20" s="40">
        <f>RA!I24</f>
        <v>47262.978499999997</v>
      </c>
      <c r="G20" s="31">
        <f t="shared" si="0"/>
        <v>258135.97189999997</v>
      </c>
      <c r="H20" s="42">
        <f>RA!J24</f>
        <v>15.4758156300461</v>
      </c>
      <c r="I20" s="35">
        <f>VLOOKUP(B20,RMS!B:D,3,FALSE)</f>
        <v>305398.99072035402</v>
      </c>
      <c r="J20" s="36">
        <f>VLOOKUP(B20,RMS!B:E,4,FALSE)</f>
        <v>258135.964872318</v>
      </c>
      <c r="K20" s="37">
        <f t="shared" si="1"/>
        <v>-4.0320354048162699E-2</v>
      </c>
      <c r="L20" s="37">
        <f t="shared" si="2"/>
        <v>7.0276819751597941E-3</v>
      </c>
    </row>
    <row r="21" spans="1:12">
      <c r="A21" s="53"/>
      <c r="B21" s="27">
        <v>32</v>
      </c>
      <c r="C21" s="50" t="s">
        <v>25</v>
      </c>
      <c r="D21" s="50"/>
      <c r="E21" s="30">
        <f>RA!D25</f>
        <v>257196.06330000001</v>
      </c>
      <c r="F21" s="40">
        <f>RA!I25</f>
        <v>27722.028600000001</v>
      </c>
      <c r="G21" s="31">
        <f t="shared" si="0"/>
        <v>229474.03470000002</v>
      </c>
      <c r="H21" s="42">
        <f>RA!J25</f>
        <v>10.7785586778847</v>
      </c>
      <c r="I21" s="35">
        <f>VLOOKUP(B21,RMS!B:D,3,FALSE)</f>
        <v>257196.06478882799</v>
      </c>
      <c r="J21" s="36">
        <f>VLOOKUP(B21,RMS!B:E,4,FALSE)</f>
        <v>229474.06534068601</v>
      </c>
      <c r="K21" s="37">
        <f t="shared" si="1"/>
        <v>-1.4888279838487506E-3</v>
      </c>
      <c r="L21" s="37">
        <f t="shared" si="2"/>
        <v>-3.0640685989055783E-2</v>
      </c>
    </row>
    <row r="22" spans="1:12">
      <c r="A22" s="53"/>
      <c r="B22" s="27">
        <v>33</v>
      </c>
      <c r="C22" s="50" t="s">
        <v>26</v>
      </c>
      <c r="D22" s="50"/>
      <c r="E22" s="30">
        <f>RA!D26</f>
        <v>703751.67790000001</v>
      </c>
      <c r="F22" s="40">
        <f>RA!I26</f>
        <v>110686.57580000001</v>
      </c>
      <c r="G22" s="31">
        <f t="shared" si="0"/>
        <v>593065.10210000002</v>
      </c>
      <c r="H22" s="42">
        <f>RA!J26</f>
        <v>15.7280727387094</v>
      </c>
      <c r="I22" s="35">
        <f>VLOOKUP(B22,RMS!B:D,3,FALSE)</f>
        <v>703751.62633497501</v>
      </c>
      <c r="J22" s="36">
        <f>VLOOKUP(B22,RMS!B:E,4,FALSE)</f>
        <v>593065.10165275098</v>
      </c>
      <c r="K22" s="37">
        <f t="shared" si="1"/>
        <v>5.1565025001764297E-2</v>
      </c>
      <c r="L22" s="37">
        <f t="shared" si="2"/>
        <v>4.4724904000759125E-4</v>
      </c>
    </row>
    <row r="23" spans="1:12">
      <c r="A23" s="53"/>
      <c r="B23" s="27">
        <v>34</v>
      </c>
      <c r="C23" s="50" t="s">
        <v>27</v>
      </c>
      <c r="D23" s="50"/>
      <c r="E23" s="30">
        <f>RA!D27</f>
        <v>228465.4148</v>
      </c>
      <c r="F23" s="40">
        <f>RA!I27</f>
        <v>61770.984100000001</v>
      </c>
      <c r="G23" s="31">
        <f t="shared" si="0"/>
        <v>166694.4307</v>
      </c>
      <c r="H23" s="42">
        <f>RA!J27</f>
        <v>27.0373457418379</v>
      </c>
      <c r="I23" s="35">
        <f>VLOOKUP(B23,RMS!B:D,3,FALSE)</f>
        <v>228465.376437962</v>
      </c>
      <c r="J23" s="36">
        <f>VLOOKUP(B23,RMS!B:E,4,FALSE)</f>
        <v>166694.42346768099</v>
      </c>
      <c r="K23" s="37">
        <f t="shared" si="1"/>
        <v>3.8362038001650944E-2</v>
      </c>
      <c r="L23" s="37">
        <f t="shared" si="2"/>
        <v>7.2323190106544644E-3</v>
      </c>
    </row>
    <row r="24" spans="1:12">
      <c r="A24" s="53"/>
      <c r="B24" s="27">
        <v>35</v>
      </c>
      <c r="C24" s="50" t="s">
        <v>28</v>
      </c>
      <c r="D24" s="50"/>
      <c r="E24" s="30">
        <f>RA!D28</f>
        <v>912111.50459999999</v>
      </c>
      <c r="F24" s="40">
        <f>RA!I28</f>
        <v>7155.6947</v>
      </c>
      <c r="G24" s="31">
        <f t="shared" si="0"/>
        <v>904955.80989999999</v>
      </c>
      <c r="H24" s="42">
        <f>RA!J28</f>
        <v>0.78451972855424901</v>
      </c>
      <c r="I24" s="35">
        <f>VLOOKUP(B24,RMS!B:D,3,FALSE)</f>
        <v>912111.50410796504</v>
      </c>
      <c r="J24" s="36">
        <f>VLOOKUP(B24,RMS!B:E,4,FALSE)</f>
        <v>904955.78028575401</v>
      </c>
      <c r="K24" s="37">
        <f t="shared" si="1"/>
        <v>4.9203494563698769E-4</v>
      </c>
      <c r="L24" s="37">
        <f t="shared" si="2"/>
        <v>2.9614245984703302E-2</v>
      </c>
    </row>
    <row r="25" spans="1:12">
      <c r="A25" s="53"/>
      <c r="B25" s="27">
        <v>36</v>
      </c>
      <c r="C25" s="50" t="s">
        <v>29</v>
      </c>
      <c r="D25" s="50"/>
      <c r="E25" s="30">
        <f>RA!D29</f>
        <v>558626.37230000005</v>
      </c>
      <c r="F25" s="40">
        <f>RA!I29</f>
        <v>89810.036699999997</v>
      </c>
      <c r="G25" s="31">
        <f t="shared" si="0"/>
        <v>468816.33560000005</v>
      </c>
      <c r="H25" s="42">
        <f>RA!J29</f>
        <v>16.076941790311501</v>
      </c>
      <c r="I25" s="35">
        <f>VLOOKUP(B25,RMS!B:D,3,FALSE)</f>
        <v>558626.37193893804</v>
      </c>
      <c r="J25" s="36">
        <f>VLOOKUP(B25,RMS!B:E,4,FALSE)</f>
        <v>468816.25044515397</v>
      </c>
      <c r="K25" s="37">
        <f t="shared" si="1"/>
        <v>3.610620042309165E-4</v>
      </c>
      <c r="L25" s="37">
        <f t="shared" si="2"/>
        <v>8.5154846077784896E-2</v>
      </c>
    </row>
    <row r="26" spans="1:12">
      <c r="A26" s="53"/>
      <c r="B26" s="27">
        <v>37</v>
      </c>
      <c r="C26" s="50" t="s">
        <v>30</v>
      </c>
      <c r="D26" s="50"/>
      <c r="E26" s="30">
        <f>RA!D30</f>
        <v>1120444.5766</v>
      </c>
      <c r="F26" s="40">
        <f>RA!I30</f>
        <v>138258.19070000001</v>
      </c>
      <c r="G26" s="31">
        <f t="shared" si="0"/>
        <v>982186.38589999999</v>
      </c>
      <c r="H26" s="42">
        <f>RA!J30</f>
        <v>12.3395831964795</v>
      </c>
      <c r="I26" s="35">
        <f>VLOOKUP(B26,RMS!B:D,3,FALSE)</f>
        <v>1120444.5847398201</v>
      </c>
      <c r="J26" s="36">
        <f>VLOOKUP(B26,RMS!B:E,4,FALSE)</f>
        <v>982186.41267605405</v>
      </c>
      <c r="K26" s="37">
        <f t="shared" si="1"/>
        <v>-8.1398200709372759E-3</v>
      </c>
      <c r="L26" s="37">
        <f t="shared" si="2"/>
        <v>-2.6776054059155285E-2</v>
      </c>
    </row>
    <row r="27" spans="1:12">
      <c r="A27" s="53"/>
      <c r="B27" s="27">
        <v>38</v>
      </c>
      <c r="C27" s="50" t="s">
        <v>31</v>
      </c>
      <c r="D27" s="50"/>
      <c r="E27" s="30">
        <f>RA!D31</f>
        <v>1100309.9905999999</v>
      </c>
      <c r="F27" s="40">
        <f>RA!I31</f>
        <v>-8178.1399000000001</v>
      </c>
      <c r="G27" s="31">
        <f t="shared" si="0"/>
        <v>1108488.1305</v>
      </c>
      <c r="H27" s="42">
        <f>RA!J31</f>
        <v>-0.74325780642421102</v>
      </c>
      <c r="I27" s="35">
        <f>VLOOKUP(B27,RMS!B:D,3,FALSE)</f>
        <v>1100309.8664996601</v>
      </c>
      <c r="J27" s="36">
        <f>VLOOKUP(B27,RMS!B:E,4,FALSE)</f>
        <v>1108488.14180531</v>
      </c>
      <c r="K27" s="37">
        <f t="shared" si="1"/>
        <v>0.12410033983178437</v>
      </c>
      <c r="L27" s="37">
        <f t="shared" si="2"/>
        <v>-1.1305310064926744E-2</v>
      </c>
    </row>
    <row r="28" spans="1:12">
      <c r="A28" s="53"/>
      <c r="B28" s="27">
        <v>39</v>
      </c>
      <c r="C28" s="50" t="s">
        <v>32</v>
      </c>
      <c r="D28" s="50"/>
      <c r="E28" s="30">
        <f>RA!D32</f>
        <v>127720.1979</v>
      </c>
      <c r="F28" s="40">
        <f>RA!I32</f>
        <v>29002.9807</v>
      </c>
      <c r="G28" s="31">
        <f t="shared" si="0"/>
        <v>98717.217199999999</v>
      </c>
      <c r="H28" s="42">
        <f>RA!J32</f>
        <v>22.7082177892554</v>
      </c>
      <c r="I28" s="35">
        <f>VLOOKUP(B28,RMS!B:D,3,FALSE)</f>
        <v>127720.001572551</v>
      </c>
      <c r="J28" s="36">
        <f>VLOOKUP(B28,RMS!B:E,4,FALSE)</f>
        <v>98717.251164875299</v>
      </c>
      <c r="K28" s="37">
        <f t="shared" si="1"/>
        <v>0.19632744899718091</v>
      </c>
      <c r="L28" s="37">
        <f t="shared" si="2"/>
        <v>-3.3964875299716368E-2</v>
      </c>
    </row>
    <row r="29" spans="1:12">
      <c r="A29" s="53"/>
      <c r="B29" s="27">
        <v>40</v>
      </c>
      <c r="C29" s="50" t="s">
        <v>33</v>
      </c>
      <c r="D29" s="50"/>
      <c r="E29" s="30">
        <f>RA!D33</f>
        <v>131.10300000000001</v>
      </c>
      <c r="F29" s="40">
        <f>RA!I33</f>
        <v>25.848600000000001</v>
      </c>
      <c r="G29" s="31">
        <f t="shared" si="0"/>
        <v>105.2544</v>
      </c>
      <c r="H29" s="42">
        <f>RA!J33</f>
        <v>19.716253632640001</v>
      </c>
      <c r="I29" s="35">
        <f>VLOOKUP(B29,RMS!B:D,3,FALSE)</f>
        <v>131.10249999999999</v>
      </c>
      <c r="J29" s="36">
        <f>VLOOKUP(B29,RMS!B:E,4,FALSE)</f>
        <v>105.2544</v>
      </c>
      <c r="K29" s="37">
        <f t="shared" si="1"/>
        <v>5.0000000001659828E-4</v>
      </c>
      <c r="L29" s="37">
        <f t="shared" si="2"/>
        <v>0</v>
      </c>
    </row>
    <row r="30" spans="1:12">
      <c r="A30" s="53"/>
      <c r="B30" s="27">
        <v>41</v>
      </c>
      <c r="C30" s="50" t="s">
        <v>57</v>
      </c>
      <c r="D30" s="50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3"/>
      <c r="B31" s="27">
        <v>42</v>
      </c>
      <c r="C31" s="50" t="s">
        <v>34</v>
      </c>
      <c r="D31" s="50"/>
      <c r="E31" s="30">
        <f>RA!D35</f>
        <v>147000.72700000001</v>
      </c>
      <c r="F31" s="40">
        <f>RA!I35</f>
        <v>15114.1867</v>
      </c>
      <c r="G31" s="31">
        <f t="shared" si="0"/>
        <v>131886.54030000002</v>
      </c>
      <c r="H31" s="42">
        <f>RA!J35</f>
        <v>10.2817088108687</v>
      </c>
      <c r="I31" s="35">
        <f>VLOOKUP(B31,RMS!B:D,3,FALSE)</f>
        <v>147000.72640000001</v>
      </c>
      <c r="J31" s="36">
        <f>VLOOKUP(B31,RMS!B:E,4,FALSE)</f>
        <v>131886.54019999999</v>
      </c>
      <c r="K31" s="37">
        <f t="shared" si="1"/>
        <v>5.9999999939464033E-4</v>
      </c>
      <c r="L31" s="37">
        <f t="shared" si="2"/>
        <v>1.0000003385357559E-4</v>
      </c>
    </row>
    <row r="32" spans="1:12">
      <c r="A32" s="53"/>
      <c r="B32" s="27">
        <v>71</v>
      </c>
      <c r="C32" s="50" t="s">
        <v>58</v>
      </c>
      <c r="D32" s="50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3"/>
      <c r="B33" s="27">
        <v>72</v>
      </c>
      <c r="C33" s="50" t="s">
        <v>59</v>
      </c>
      <c r="D33" s="50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3"/>
      <c r="B34" s="27">
        <v>73</v>
      </c>
      <c r="C34" s="50" t="s">
        <v>60</v>
      </c>
      <c r="D34" s="50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3"/>
      <c r="B35" s="27">
        <v>75</v>
      </c>
      <c r="C35" s="50" t="s">
        <v>35</v>
      </c>
      <c r="D35" s="50"/>
      <c r="E35" s="30">
        <f>RA!D39</f>
        <v>328852.13510000001</v>
      </c>
      <c r="F35" s="40">
        <f>RA!I39</f>
        <v>6742.3422</v>
      </c>
      <c r="G35" s="31">
        <f t="shared" si="0"/>
        <v>322109.7929</v>
      </c>
      <c r="H35" s="42">
        <f>RA!J39</f>
        <v>2.0502655997504</v>
      </c>
      <c r="I35" s="35">
        <f>VLOOKUP(B35,RMS!B:D,3,FALSE)</f>
        <v>328852.13675213698</v>
      </c>
      <c r="J35" s="36">
        <f>VLOOKUP(B35,RMS!B:E,4,FALSE)</f>
        <v>322109.79034188</v>
      </c>
      <c r="K35" s="37">
        <f t="shared" si="1"/>
        <v>-1.6521369689144194E-3</v>
      </c>
      <c r="L35" s="37">
        <f t="shared" si="2"/>
        <v>2.5581200025044382E-3</v>
      </c>
    </row>
    <row r="36" spans="1:12">
      <c r="A36" s="53"/>
      <c r="B36" s="27">
        <v>76</v>
      </c>
      <c r="C36" s="50" t="s">
        <v>36</v>
      </c>
      <c r="D36" s="50"/>
      <c r="E36" s="30">
        <f>RA!D40</f>
        <v>472267.91729999997</v>
      </c>
      <c r="F36" s="40">
        <f>RA!I40</f>
        <v>27688.196599999999</v>
      </c>
      <c r="G36" s="31">
        <f t="shared" si="0"/>
        <v>444579.72069999995</v>
      </c>
      <c r="H36" s="42">
        <f>RA!J40</f>
        <v>5.8628154879323597</v>
      </c>
      <c r="I36" s="35">
        <f>VLOOKUP(B36,RMS!B:D,3,FALSE)</f>
        <v>472267.91275384597</v>
      </c>
      <c r="J36" s="36">
        <f>VLOOKUP(B36,RMS!B:E,4,FALSE)</f>
        <v>444579.72498290602</v>
      </c>
      <c r="K36" s="37">
        <f t="shared" si="1"/>
        <v>4.5461539993993938E-3</v>
      </c>
      <c r="L36" s="37">
        <f t="shared" si="2"/>
        <v>-4.2829060694202781E-3</v>
      </c>
    </row>
    <row r="37" spans="1:12">
      <c r="A37" s="53"/>
      <c r="B37" s="27">
        <v>77</v>
      </c>
      <c r="C37" s="50" t="s">
        <v>61</v>
      </c>
      <c r="D37" s="50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3"/>
      <c r="B38" s="27">
        <v>78</v>
      </c>
      <c r="C38" s="50" t="s">
        <v>62</v>
      </c>
      <c r="D38" s="50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3"/>
      <c r="B39" s="27">
        <v>99</v>
      </c>
      <c r="C39" s="50" t="s">
        <v>37</v>
      </c>
      <c r="D39" s="50"/>
      <c r="E39" s="30">
        <f>RA!D43</f>
        <v>28268.604899999998</v>
      </c>
      <c r="F39" s="40">
        <f>RA!I43</f>
        <v>2948.3795</v>
      </c>
      <c r="G39" s="31">
        <f t="shared" si="0"/>
        <v>25320.225399999999</v>
      </c>
      <c r="H39" s="42">
        <f>RA!J43</f>
        <v>10.429872681831601</v>
      </c>
      <c r="I39" s="35">
        <f>VLOOKUP(B39,RMS!B:D,3,FALSE)</f>
        <v>28268.604946675699</v>
      </c>
      <c r="J39" s="36">
        <f>VLOOKUP(B39,RMS!B:E,4,FALSE)</f>
        <v>25320.224945163001</v>
      </c>
      <c r="K39" s="37">
        <f t="shared" si="1"/>
        <v>-4.6675701014464721E-5</v>
      </c>
      <c r="L39" s="37">
        <f t="shared" si="2"/>
        <v>4.5483699796022847E-4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43" t="s">
        <v>42</v>
      </c>
      <c r="W1" s="58"/>
    </row>
    <row r="2" spans="1:23" ht="12.7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43"/>
      <c r="W2" s="58"/>
    </row>
    <row r="3" spans="1:23" ht="23.25" thickBo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13" t="s">
        <v>43</v>
      </c>
      <c r="W3" s="58"/>
    </row>
    <row r="4" spans="1:23" ht="12.75" thickTop="1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W4" s="58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59" t="s">
        <v>6</v>
      </c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1" t="s">
        <v>7</v>
      </c>
      <c r="B7" s="62"/>
      <c r="C7" s="63"/>
      <c r="D7" s="7">
        <v>16504448.118899999</v>
      </c>
      <c r="E7" s="7">
        <v>18004923</v>
      </c>
      <c r="F7" s="44">
        <v>91.6663077031765</v>
      </c>
      <c r="G7" s="16"/>
      <c r="H7" s="16"/>
      <c r="I7" s="7">
        <v>1175856.2302999999</v>
      </c>
      <c r="J7" s="44">
        <v>7.1244807571206996</v>
      </c>
      <c r="K7" s="16"/>
      <c r="L7" s="16"/>
      <c r="M7" s="16"/>
      <c r="N7" s="7">
        <v>183675752.2845</v>
      </c>
      <c r="O7" s="7">
        <v>1041588725.017</v>
      </c>
      <c r="P7" s="7">
        <v>1714438</v>
      </c>
      <c r="Q7" s="7">
        <v>1645092</v>
      </c>
      <c r="R7" s="7">
        <v>4.2153265592441</v>
      </c>
      <c r="S7" s="7">
        <v>11.0684880517697</v>
      </c>
      <c r="T7" s="7">
        <v>10.6550981521398</v>
      </c>
      <c r="U7" s="45">
        <v>3.87973807211619</v>
      </c>
    </row>
    <row r="8" spans="1:23" ht="12" thickBot="1">
      <c r="A8" s="64">
        <v>41467</v>
      </c>
      <c r="B8" s="54" t="s">
        <v>8</v>
      </c>
      <c r="C8" s="55"/>
      <c r="D8" s="8">
        <v>570554.07149999996</v>
      </c>
      <c r="E8" s="8">
        <v>492674</v>
      </c>
      <c r="F8" s="46">
        <v>115.807627660481</v>
      </c>
      <c r="G8" s="9"/>
      <c r="H8" s="9"/>
      <c r="I8" s="8">
        <v>59602.355799999998</v>
      </c>
      <c r="J8" s="46">
        <v>10.446399171826799</v>
      </c>
      <c r="K8" s="9"/>
      <c r="L8" s="9"/>
      <c r="M8" s="9"/>
      <c r="N8" s="8">
        <v>6615104.4562999997</v>
      </c>
      <c r="O8" s="8">
        <v>32080874.7007</v>
      </c>
      <c r="P8" s="8">
        <v>53254</v>
      </c>
      <c r="Q8" s="8">
        <v>52166</v>
      </c>
      <c r="R8" s="8">
        <v>2.0856496568646201</v>
      </c>
      <c r="S8" s="8">
        <v>12.6011721185263</v>
      </c>
      <c r="T8" s="8">
        <v>12.249424529386999</v>
      </c>
      <c r="U8" s="47">
        <v>2.8715437879999399</v>
      </c>
    </row>
    <row r="9" spans="1:23" ht="12" thickBot="1">
      <c r="A9" s="65"/>
      <c r="B9" s="54" t="s">
        <v>9</v>
      </c>
      <c r="C9" s="55"/>
      <c r="D9" s="8">
        <v>103321.3452</v>
      </c>
      <c r="E9" s="8">
        <v>121524</v>
      </c>
      <c r="F9" s="46">
        <v>85.021349856818404</v>
      </c>
      <c r="G9" s="9"/>
      <c r="H9" s="9"/>
      <c r="I9" s="8">
        <v>19604.8573</v>
      </c>
      <c r="J9" s="46">
        <v>18.9746438763943</v>
      </c>
      <c r="K9" s="9"/>
      <c r="L9" s="9"/>
      <c r="M9" s="9"/>
      <c r="N9" s="8">
        <v>1309722.2493</v>
      </c>
      <c r="O9" s="8">
        <v>6392697.4705999997</v>
      </c>
      <c r="P9" s="8">
        <v>10078</v>
      </c>
      <c r="Q9" s="8">
        <v>10399</v>
      </c>
      <c r="R9" s="8">
        <v>-3.0868352726223698</v>
      </c>
      <c r="S9" s="8">
        <v>11.776821790037699</v>
      </c>
      <c r="T9" s="8">
        <v>11.164595634195599</v>
      </c>
      <c r="U9" s="47">
        <v>5.4836393175490104</v>
      </c>
    </row>
    <row r="10" spans="1:23" ht="12" thickBot="1">
      <c r="A10" s="65"/>
      <c r="B10" s="54" t="s">
        <v>10</v>
      </c>
      <c r="C10" s="55"/>
      <c r="D10" s="8">
        <v>150941.989</v>
      </c>
      <c r="E10" s="8">
        <v>169890</v>
      </c>
      <c r="F10" s="46">
        <v>88.846894461121906</v>
      </c>
      <c r="G10" s="9"/>
      <c r="H10" s="9"/>
      <c r="I10" s="8">
        <v>30843.082399999999</v>
      </c>
      <c r="J10" s="46">
        <v>20.433732591134699</v>
      </c>
      <c r="K10" s="9"/>
      <c r="L10" s="9"/>
      <c r="M10" s="9"/>
      <c r="N10" s="8">
        <v>1931717.9169999999</v>
      </c>
      <c r="O10" s="8">
        <v>10343022.079500001</v>
      </c>
      <c r="P10" s="8">
        <v>101715</v>
      </c>
      <c r="Q10" s="8">
        <v>98589</v>
      </c>
      <c r="R10" s="8">
        <v>3.1707391291117699</v>
      </c>
      <c r="S10" s="8">
        <v>1.7640902521752</v>
      </c>
      <c r="T10" s="8">
        <v>1.8181516193490099</v>
      </c>
      <c r="U10" s="47">
        <v>-2.97342458123354</v>
      </c>
    </row>
    <row r="11" spans="1:23" ht="12" thickBot="1">
      <c r="A11" s="65"/>
      <c r="B11" s="54" t="s">
        <v>11</v>
      </c>
      <c r="C11" s="55"/>
      <c r="D11" s="8">
        <v>47217.758600000001</v>
      </c>
      <c r="E11" s="8">
        <v>51523</v>
      </c>
      <c r="F11" s="46">
        <v>91.644039749238203</v>
      </c>
      <c r="G11" s="9"/>
      <c r="H11" s="9"/>
      <c r="I11" s="8">
        <v>7677.4807000000001</v>
      </c>
      <c r="J11" s="46">
        <v>16.259731354550201</v>
      </c>
      <c r="K11" s="9"/>
      <c r="L11" s="9"/>
      <c r="M11" s="9"/>
      <c r="N11" s="8">
        <v>609991.0503</v>
      </c>
      <c r="O11" s="8">
        <v>3828811.358</v>
      </c>
      <c r="P11" s="8">
        <v>3393</v>
      </c>
      <c r="Q11" s="8">
        <v>3306</v>
      </c>
      <c r="R11" s="8">
        <v>2.6315789473684301</v>
      </c>
      <c r="S11" s="8">
        <v>16.646743295019199</v>
      </c>
      <c r="T11" s="8">
        <v>16.973200241984301</v>
      </c>
      <c r="U11" s="47">
        <v>-1.9233670864119301</v>
      </c>
    </row>
    <row r="12" spans="1:23" ht="12" thickBot="1">
      <c r="A12" s="65"/>
      <c r="B12" s="54" t="s">
        <v>12</v>
      </c>
      <c r="C12" s="55"/>
      <c r="D12" s="8">
        <v>166144.42980000001</v>
      </c>
      <c r="E12" s="8">
        <v>220723</v>
      </c>
      <c r="F12" s="46">
        <v>75.272821500251396</v>
      </c>
      <c r="G12" s="9"/>
      <c r="H12" s="9"/>
      <c r="I12" s="8">
        <v>10128.1934</v>
      </c>
      <c r="J12" s="46">
        <v>6.0960174302515204</v>
      </c>
      <c r="K12" s="9"/>
      <c r="L12" s="9"/>
      <c r="M12" s="9"/>
      <c r="N12" s="8">
        <v>2162851.5515000001</v>
      </c>
      <c r="O12" s="8">
        <v>15204242.3323</v>
      </c>
      <c r="P12" s="8">
        <v>3233</v>
      </c>
      <c r="Q12" s="8">
        <v>2984</v>
      </c>
      <c r="R12" s="8">
        <v>8.3445040214477295</v>
      </c>
      <c r="S12" s="8">
        <v>61.004082895143803</v>
      </c>
      <c r="T12" s="8">
        <v>57.367426273458399</v>
      </c>
      <c r="U12" s="47">
        <v>6.3392361448293197</v>
      </c>
    </row>
    <row r="13" spans="1:23" ht="12" thickBot="1">
      <c r="A13" s="65"/>
      <c r="B13" s="54" t="s">
        <v>13</v>
      </c>
      <c r="C13" s="55"/>
      <c r="D13" s="8">
        <v>293278.84710000001</v>
      </c>
      <c r="E13" s="8">
        <v>330533</v>
      </c>
      <c r="F13" s="46">
        <v>88.729067022052305</v>
      </c>
      <c r="G13" s="9"/>
      <c r="H13" s="9"/>
      <c r="I13" s="8">
        <v>52660.685299999997</v>
      </c>
      <c r="J13" s="46">
        <v>17.955841623328599</v>
      </c>
      <c r="K13" s="9"/>
      <c r="L13" s="9"/>
      <c r="M13" s="9"/>
      <c r="N13" s="8">
        <v>3505419.4185000001</v>
      </c>
      <c r="O13" s="8">
        <v>18235736.6908</v>
      </c>
      <c r="P13" s="8">
        <v>17646</v>
      </c>
      <c r="Q13" s="8">
        <v>16983</v>
      </c>
      <c r="R13" s="8">
        <v>3.9039039039038901</v>
      </c>
      <c r="S13" s="8">
        <v>19.565217613056799</v>
      </c>
      <c r="T13" s="8">
        <v>18.693985161632199</v>
      </c>
      <c r="U13" s="47">
        <v>4.6604961108704304</v>
      </c>
    </row>
    <row r="14" spans="1:23" ht="12" thickBot="1">
      <c r="A14" s="65"/>
      <c r="B14" s="54" t="s">
        <v>14</v>
      </c>
      <c r="C14" s="55"/>
      <c r="D14" s="8">
        <v>158152.76130000001</v>
      </c>
      <c r="E14" s="8">
        <v>159079</v>
      </c>
      <c r="F14" s="46">
        <v>99.417749231513895</v>
      </c>
      <c r="G14" s="9"/>
      <c r="H14" s="9"/>
      <c r="I14" s="8">
        <v>14445.461300000001</v>
      </c>
      <c r="J14" s="46">
        <v>9.1338660047790103</v>
      </c>
      <c r="K14" s="9"/>
      <c r="L14" s="9"/>
      <c r="M14" s="9"/>
      <c r="N14" s="8">
        <v>1866205.5529</v>
      </c>
      <c r="O14" s="8">
        <v>10491929.1752</v>
      </c>
      <c r="P14" s="8">
        <v>3676</v>
      </c>
      <c r="Q14" s="8">
        <v>3489</v>
      </c>
      <c r="R14" s="8">
        <v>5.3597019203210001</v>
      </c>
      <c r="S14" s="8">
        <v>50.640318280739898</v>
      </c>
      <c r="T14" s="8">
        <v>49.3642505015764</v>
      </c>
      <c r="U14" s="47">
        <v>2.5850038564300801</v>
      </c>
    </row>
    <row r="15" spans="1:23" ht="12" thickBot="1">
      <c r="A15" s="65"/>
      <c r="B15" s="54" t="s">
        <v>15</v>
      </c>
      <c r="C15" s="55"/>
      <c r="D15" s="8">
        <v>128126.5099</v>
      </c>
      <c r="E15" s="8">
        <v>121346</v>
      </c>
      <c r="F15" s="46">
        <v>105.587748998731</v>
      </c>
      <c r="G15" s="9"/>
      <c r="H15" s="9"/>
      <c r="I15" s="8">
        <v>17544.478299999999</v>
      </c>
      <c r="J15" s="46">
        <v>13.6930899887097</v>
      </c>
      <c r="K15" s="9"/>
      <c r="L15" s="9"/>
      <c r="M15" s="9"/>
      <c r="N15" s="8">
        <v>1293949.7690999999</v>
      </c>
      <c r="O15" s="8">
        <v>6801601.5788000003</v>
      </c>
      <c r="P15" s="8">
        <v>7381</v>
      </c>
      <c r="Q15" s="8">
        <v>6558</v>
      </c>
      <c r="R15" s="8">
        <v>12.5495577920098</v>
      </c>
      <c r="S15" s="8">
        <v>20.389337488145198</v>
      </c>
      <c r="T15" s="8">
        <v>20.382708142726401</v>
      </c>
      <c r="U15" s="47">
        <v>3.2524360219366E-2</v>
      </c>
    </row>
    <row r="16" spans="1:23" ht="12" thickBot="1">
      <c r="A16" s="65"/>
      <c r="B16" s="54" t="s">
        <v>16</v>
      </c>
      <c r="C16" s="55"/>
      <c r="D16" s="8">
        <v>1084660.2423</v>
      </c>
      <c r="E16" s="8">
        <v>956441</v>
      </c>
      <c r="F16" s="46">
        <v>113.405870545073</v>
      </c>
      <c r="G16" s="9"/>
      <c r="H16" s="9"/>
      <c r="I16" s="8">
        <v>-32874.195800000001</v>
      </c>
      <c r="J16" s="46">
        <v>-3.0308288732231001</v>
      </c>
      <c r="K16" s="9"/>
      <c r="L16" s="9"/>
      <c r="M16" s="9"/>
      <c r="N16" s="8">
        <v>10702286.842499999</v>
      </c>
      <c r="O16" s="8">
        <v>57398282.252800003</v>
      </c>
      <c r="P16" s="8">
        <v>141441</v>
      </c>
      <c r="Q16" s="8">
        <v>138322</v>
      </c>
      <c r="R16" s="8">
        <v>2.2548835326267702</v>
      </c>
      <c r="S16" s="8">
        <v>8.9635952800107503</v>
      </c>
      <c r="T16" s="8">
        <v>9.4815025809343396</v>
      </c>
      <c r="U16" s="47">
        <v>-5.4622914090116703</v>
      </c>
    </row>
    <row r="17" spans="1:21" ht="12" thickBot="1">
      <c r="A17" s="65"/>
      <c r="B17" s="54" t="s">
        <v>17</v>
      </c>
      <c r="C17" s="55"/>
      <c r="D17" s="8">
        <v>519734.03730000003</v>
      </c>
      <c r="E17" s="8">
        <v>594323</v>
      </c>
      <c r="F17" s="46">
        <v>87.449760029478895</v>
      </c>
      <c r="G17" s="9"/>
      <c r="H17" s="9"/>
      <c r="I17" s="8">
        <v>53018.902300000002</v>
      </c>
      <c r="J17" s="46">
        <v>10.2011603041108</v>
      </c>
      <c r="K17" s="9"/>
      <c r="L17" s="9"/>
      <c r="M17" s="9"/>
      <c r="N17" s="8">
        <v>4857488.8280999996</v>
      </c>
      <c r="O17" s="8">
        <v>41709157.943899997</v>
      </c>
      <c r="P17" s="8">
        <v>13144</v>
      </c>
      <c r="Q17" s="8">
        <v>12416</v>
      </c>
      <c r="R17" s="8">
        <v>5.8634020618556697</v>
      </c>
      <c r="S17" s="8">
        <v>46.298813146682903</v>
      </c>
      <c r="T17" s="8">
        <v>35.753456829896898</v>
      </c>
      <c r="U17" s="47">
        <v>29.4946482152965</v>
      </c>
    </row>
    <row r="18" spans="1:21" ht="12" thickBot="1">
      <c r="A18" s="65"/>
      <c r="B18" s="54" t="s">
        <v>18</v>
      </c>
      <c r="C18" s="55"/>
      <c r="D18" s="8">
        <v>1613510.1255999999</v>
      </c>
      <c r="E18" s="8">
        <v>1749541</v>
      </c>
      <c r="F18" s="46">
        <v>92.224767844823305</v>
      </c>
      <c r="G18" s="9"/>
      <c r="H18" s="9"/>
      <c r="I18" s="8">
        <v>155859.986</v>
      </c>
      <c r="J18" s="46">
        <v>9.6596844065073295</v>
      </c>
      <c r="K18" s="9"/>
      <c r="L18" s="9"/>
      <c r="M18" s="9"/>
      <c r="N18" s="8">
        <v>18984703.0887</v>
      </c>
      <c r="O18" s="8">
        <v>99478876.342299998</v>
      </c>
      <c r="P18" s="8">
        <v>248276</v>
      </c>
      <c r="Q18" s="8">
        <v>242507</v>
      </c>
      <c r="R18" s="8">
        <v>2.3789004028749599</v>
      </c>
      <c r="S18" s="8">
        <v>7.6102209456411396</v>
      </c>
      <c r="T18" s="8">
        <v>7.4979523927144403</v>
      </c>
      <c r="U18" s="47">
        <v>1.497322829574</v>
      </c>
    </row>
    <row r="19" spans="1:21" ht="12" thickBot="1">
      <c r="A19" s="65"/>
      <c r="B19" s="54" t="s">
        <v>19</v>
      </c>
      <c r="C19" s="55"/>
      <c r="D19" s="8">
        <v>471220.4988</v>
      </c>
      <c r="E19" s="8">
        <v>552633</v>
      </c>
      <c r="F19" s="46">
        <v>85.268251950209304</v>
      </c>
      <c r="G19" s="9"/>
      <c r="H19" s="9"/>
      <c r="I19" s="8">
        <v>34582.755299999997</v>
      </c>
      <c r="J19" s="46">
        <v>7.3389751481668801</v>
      </c>
      <c r="K19" s="9"/>
      <c r="L19" s="9"/>
      <c r="M19" s="9"/>
      <c r="N19" s="8">
        <v>5330221.7873999998</v>
      </c>
      <c r="O19" s="8">
        <v>37386245.344599999</v>
      </c>
      <c r="P19" s="8">
        <v>20487</v>
      </c>
      <c r="Q19" s="8">
        <v>19714</v>
      </c>
      <c r="R19" s="8">
        <v>3.9210713198742</v>
      </c>
      <c r="S19" s="8">
        <v>27.0691960755601</v>
      </c>
      <c r="T19" s="8">
        <v>25.275257684894001</v>
      </c>
      <c r="U19" s="47">
        <v>7.0976067307843698</v>
      </c>
    </row>
    <row r="20" spans="1:21" ht="12" thickBot="1">
      <c r="A20" s="65"/>
      <c r="B20" s="54" t="s">
        <v>20</v>
      </c>
      <c r="C20" s="55"/>
      <c r="D20" s="8">
        <v>722083.82629999996</v>
      </c>
      <c r="E20" s="8">
        <v>707029</v>
      </c>
      <c r="F20" s="46">
        <v>102.129308175478</v>
      </c>
      <c r="G20" s="9"/>
      <c r="H20" s="9"/>
      <c r="I20" s="8">
        <v>27607.1669</v>
      </c>
      <c r="J20" s="46">
        <v>3.8232634348647201</v>
      </c>
      <c r="K20" s="9"/>
      <c r="L20" s="9"/>
      <c r="M20" s="9"/>
      <c r="N20" s="8">
        <v>9716167.6239999998</v>
      </c>
      <c r="O20" s="8">
        <v>60233298.489399999</v>
      </c>
      <c r="P20" s="8">
        <v>54638</v>
      </c>
      <c r="Q20" s="8">
        <v>53324</v>
      </c>
      <c r="R20" s="8">
        <v>2.4641812317155498</v>
      </c>
      <c r="S20" s="8">
        <v>15.153397086277</v>
      </c>
      <c r="T20" s="8">
        <v>14.307533193308799</v>
      </c>
      <c r="U20" s="47">
        <v>5.9120176870440799</v>
      </c>
    </row>
    <row r="21" spans="1:21" ht="12" thickBot="1">
      <c r="A21" s="65"/>
      <c r="B21" s="54" t="s">
        <v>21</v>
      </c>
      <c r="C21" s="55"/>
      <c r="D21" s="8">
        <v>364952.51319999999</v>
      </c>
      <c r="E21" s="8">
        <v>390751</v>
      </c>
      <c r="F21" s="46">
        <v>93.397717011600704</v>
      </c>
      <c r="G21" s="9"/>
      <c r="H21" s="9"/>
      <c r="I21" s="8">
        <v>18261.345399999998</v>
      </c>
      <c r="J21" s="46">
        <v>5.00375932196759</v>
      </c>
      <c r="K21" s="9"/>
      <c r="L21" s="9"/>
      <c r="M21" s="9"/>
      <c r="N21" s="8">
        <v>4033029.7607999998</v>
      </c>
      <c r="O21" s="8">
        <v>20914430.898499999</v>
      </c>
      <c r="P21" s="8">
        <v>49312</v>
      </c>
      <c r="Q21" s="8">
        <v>47223</v>
      </c>
      <c r="R21" s="8">
        <v>4.4236918450755001</v>
      </c>
      <c r="S21" s="8">
        <v>8.5215407933160296</v>
      </c>
      <c r="T21" s="8">
        <v>8.1105558689621606</v>
      </c>
      <c r="U21" s="47">
        <v>5.06728430201247</v>
      </c>
    </row>
    <row r="22" spans="1:21" ht="12" thickBot="1">
      <c r="A22" s="65"/>
      <c r="B22" s="54" t="s">
        <v>22</v>
      </c>
      <c r="C22" s="55"/>
      <c r="D22" s="8">
        <v>1114016.4979999999</v>
      </c>
      <c r="E22" s="8">
        <v>1034057</v>
      </c>
      <c r="F22" s="46">
        <v>107.732600620662</v>
      </c>
      <c r="G22" s="9"/>
      <c r="H22" s="9"/>
      <c r="I22" s="8">
        <v>121177.6018</v>
      </c>
      <c r="J22" s="46">
        <v>10.877541043382299</v>
      </c>
      <c r="K22" s="9"/>
      <c r="L22" s="9"/>
      <c r="M22" s="9"/>
      <c r="N22" s="8">
        <v>13340006.5626</v>
      </c>
      <c r="O22" s="8">
        <v>79086666.193700001</v>
      </c>
      <c r="P22" s="8">
        <v>125053</v>
      </c>
      <c r="Q22" s="8">
        <v>120185</v>
      </c>
      <c r="R22" s="8">
        <v>4.0504222656737596</v>
      </c>
      <c r="S22" s="8">
        <v>10.4090521586847</v>
      </c>
      <c r="T22" s="8">
        <v>10.5033817864126</v>
      </c>
      <c r="U22" s="47">
        <v>-0.898088155282739</v>
      </c>
    </row>
    <row r="23" spans="1:21" ht="12" thickBot="1">
      <c r="A23" s="65"/>
      <c r="B23" s="54" t="s">
        <v>23</v>
      </c>
      <c r="C23" s="55"/>
      <c r="D23" s="8">
        <v>2705987.4293</v>
      </c>
      <c r="E23" s="8">
        <v>2353854</v>
      </c>
      <c r="F23" s="46">
        <v>114.95986706482201</v>
      </c>
      <c r="G23" s="9"/>
      <c r="H23" s="9"/>
      <c r="I23" s="8">
        <v>29705.790400000002</v>
      </c>
      <c r="J23" s="46">
        <v>1.09778005907753</v>
      </c>
      <c r="K23" s="9"/>
      <c r="L23" s="9"/>
      <c r="M23" s="9"/>
      <c r="N23" s="8">
        <v>29084365.392700002</v>
      </c>
      <c r="O23" s="8">
        <v>158929657.34540001</v>
      </c>
      <c r="P23" s="8">
        <v>188001</v>
      </c>
      <c r="Q23" s="8">
        <v>186774</v>
      </c>
      <c r="R23" s="8">
        <v>0.65694368595201602</v>
      </c>
      <c r="S23" s="8">
        <v>16.939339045005099</v>
      </c>
      <c r="T23" s="8">
        <v>16.964112992172399</v>
      </c>
      <c r="U23" s="47">
        <v>-0.14603738597303001</v>
      </c>
    </row>
    <row r="24" spans="1:21" ht="12" thickBot="1">
      <c r="A24" s="65"/>
      <c r="B24" s="54" t="s">
        <v>24</v>
      </c>
      <c r="C24" s="55"/>
      <c r="D24" s="8">
        <v>305398.95039999997</v>
      </c>
      <c r="E24" s="8">
        <v>384310</v>
      </c>
      <c r="F24" s="46">
        <v>79.466823762067094</v>
      </c>
      <c r="G24" s="9"/>
      <c r="H24" s="9"/>
      <c r="I24" s="8">
        <v>47262.978499999997</v>
      </c>
      <c r="J24" s="46">
        <v>15.4758156300461</v>
      </c>
      <c r="K24" s="9"/>
      <c r="L24" s="9"/>
      <c r="M24" s="9"/>
      <c r="N24" s="8">
        <v>3482027.7913000002</v>
      </c>
      <c r="O24" s="8">
        <v>17256992.948899999</v>
      </c>
      <c r="P24" s="8">
        <v>44129</v>
      </c>
      <c r="Q24" s="8">
        <v>43037</v>
      </c>
      <c r="R24" s="8">
        <v>2.5373515811975702</v>
      </c>
      <c r="S24" s="8">
        <v>8.0539697296562398</v>
      </c>
      <c r="T24" s="8">
        <v>7.61116388688803</v>
      </c>
      <c r="U24" s="47">
        <v>5.8178466440729899</v>
      </c>
    </row>
    <row r="25" spans="1:21" ht="12" thickBot="1">
      <c r="A25" s="65"/>
      <c r="B25" s="54" t="s">
        <v>25</v>
      </c>
      <c r="C25" s="55"/>
      <c r="D25" s="8">
        <v>257196.06330000001</v>
      </c>
      <c r="E25" s="8">
        <v>273459</v>
      </c>
      <c r="F25" s="46">
        <v>94.052879334744901</v>
      </c>
      <c r="G25" s="9"/>
      <c r="H25" s="9"/>
      <c r="I25" s="8">
        <v>27722.028600000001</v>
      </c>
      <c r="J25" s="46">
        <v>10.7785586778847</v>
      </c>
      <c r="K25" s="9"/>
      <c r="L25" s="9"/>
      <c r="M25" s="9"/>
      <c r="N25" s="8">
        <v>2451796.4741000002</v>
      </c>
      <c r="O25" s="8">
        <v>13211257.0085</v>
      </c>
      <c r="P25" s="8">
        <v>20691</v>
      </c>
      <c r="Q25" s="8">
        <v>19761</v>
      </c>
      <c r="R25" s="8">
        <v>4.7062395627751599</v>
      </c>
      <c r="S25" s="8">
        <v>15.5873842395244</v>
      </c>
      <c r="T25" s="8">
        <v>12.0459042103132</v>
      </c>
      <c r="U25" s="47">
        <v>29.3998687635181</v>
      </c>
    </row>
    <row r="26" spans="1:21" ht="12" thickBot="1">
      <c r="A26" s="65"/>
      <c r="B26" s="54" t="s">
        <v>26</v>
      </c>
      <c r="C26" s="55"/>
      <c r="D26" s="8">
        <v>703751.67790000001</v>
      </c>
      <c r="E26" s="8">
        <v>641627</v>
      </c>
      <c r="F26" s="46">
        <v>109.68236653071</v>
      </c>
      <c r="G26" s="9"/>
      <c r="H26" s="9"/>
      <c r="I26" s="8">
        <v>110686.57580000001</v>
      </c>
      <c r="J26" s="46">
        <v>15.7280727387094</v>
      </c>
      <c r="K26" s="9"/>
      <c r="L26" s="9"/>
      <c r="M26" s="9"/>
      <c r="N26" s="8">
        <v>6942945.0738000004</v>
      </c>
      <c r="O26" s="8">
        <v>36096402.9454</v>
      </c>
      <c r="P26" s="8">
        <v>82836</v>
      </c>
      <c r="Q26" s="8">
        <v>78287</v>
      </c>
      <c r="R26" s="8">
        <v>5.8106709926296896</v>
      </c>
      <c r="S26" s="8">
        <v>9.7304884567096401</v>
      </c>
      <c r="T26" s="8">
        <v>9.2269047300318103</v>
      </c>
      <c r="U26" s="47">
        <v>5.4577752931464403</v>
      </c>
    </row>
    <row r="27" spans="1:21" ht="12" thickBot="1">
      <c r="A27" s="65"/>
      <c r="B27" s="54" t="s">
        <v>27</v>
      </c>
      <c r="C27" s="55"/>
      <c r="D27" s="8">
        <v>228465.4148</v>
      </c>
      <c r="E27" s="8">
        <v>255793</v>
      </c>
      <c r="F27" s="46">
        <v>89.316523438874398</v>
      </c>
      <c r="G27" s="9"/>
      <c r="H27" s="9"/>
      <c r="I27" s="8">
        <v>61770.984100000001</v>
      </c>
      <c r="J27" s="46">
        <v>27.0373457418379</v>
      </c>
      <c r="K27" s="9"/>
      <c r="L27" s="9"/>
      <c r="M27" s="9"/>
      <c r="N27" s="8">
        <v>2689204.3591</v>
      </c>
      <c r="O27" s="8">
        <v>15077218.5538</v>
      </c>
      <c r="P27" s="8">
        <v>46026</v>
      </c>
      <c r="Q27" s="8">
        <v>45241</v>
      </c>
      <c r="R27" s="8">
        <v>1.7351517428881</v>
      </c>
      <c r="S27" s="8">
        <v>5.7901578281840704</v>
      </c>
      <c r="T27" s="8">
        <v>5.5031613912159303</v>
      </c>
      <c r="U27" s="47">
        <v>5.2151193934860496</v>
      </c>
    </row>
    <row r="28" spans="1:21" ht="12" thickBot="1">
      <c r="A28" s="65"/>
      <c r="B28" s="54" t="s">
        <v>28</v>
      </c>
      <c r="C28" s="55"/>
      <c r="D28" s="8">
        <v>912111.50459999999</v>
      </c>
      <c r="E28" s="8">
        <v>781845</v>
      </c>
      <c r="F28" s="46">
        <v>116.66142324885401</v>
      </c>
      <c r="G28" s="9"/>
      <c r="H28" s="9"/>
      <c r="I28" s="8">
        <v>7155.6947</v>
      </c>
      <c r="J28" s="46">
        <v>0.78451972855424901</v>
      </c>
      <c r="K28" s="9"/>
      <c r="L28" s="9"/>
      <c r="M28" s="9"/>
      <c r="N28" s="8">
        <v>9604997.8125</v>
      </c>
      <c r="O28" s="8">
        <v>51384321.2082</v>
      </c>
      <c r="P28" s="8">
        <v>70888</v>
      </c>
      <c r="Q28" s="8">
        <v>58641</v>
      </c>
      <c r="R28" s="8">
        <v>20.884705240360798</v>
      </c>
      <c r="S28" s="8">
        <v>12.902818682992899</v>
      </c>
      <c r="T28" s="8">
        <v>12.7553086185433</v>
      </c>
      <c r="U28" s="47">
        <v>1.15646017560958</v>
      </c>
    </row>
    <row r="29" spans="1:21" ht="12" thickBot="1">
      <c r="A29" s="65"/>
      <c r="B29" s="54" t="s">
        <v>29</v>
      </c>
      <c r="C29" s="55"/>
      <c r="D29" s="8">
        <v>558626.37230000005</v>
      </c>
      <c r="E29" s="8">
        <v>526064</v>
      </c>
      <c r="F29" s="46">
        <v>106.189811943034</v>
      </c>
      <c r="G29" s="9"/>
      <c r="H29" s="9"/>
      <c r="I29" s="8">
        <v>89810.036699999997</v>
      </c>
      <c r="J29" s="46">
        <v>16.076941790311501</v>
      </c>
      <c r="K29" s="9"/>
      <c r="L29" s="9"/>
      <c r="M29" s="9"/>
      <c r="N29" s="8">
        <v>6118118.1105000004</v>
      </c>
      <c r="O29" s="8">
        <v>36980701.2425</v>
      </c>
      <c r="P29" s="8">
        <v>204401</v>
      </c>
      <c r="Q29" s="8">
        <v>193614</v>
      </c>
      <c r="R29" s="8">
        <v>5.5713946305535798</v>
      </c>
      <c r="S29" s="8">
        <v>2.73705926683333</v>
      </c>
      <c r="T29" s="8">
        <v>2.7084365686365701</v>
      </c>
      <c r="U29" s="47">
        <v>1.0567978046159401</v>
      </c>
    </row>
    <row r="30" spans="1:21" ht="12" thickBot="1">
      <c r="A30" s="65"/>
      <c r="B30" s="54" t="s">
        <v>30</v>
      </c>
      <c r="C30" s="55"/>
      <c r="D30" s="8">
        <v>1120444.5766</v>
      </c>
      <c r="E30" s="8">
        <v>1195900</v>
      </c>
      <c r="F30" s="46">
        <v>93.690490559411302</v>
      </c>
      <c r="G30" s="9"/>
      <c r="H30" s="9"/>
      <c r="I30" s="8">
        <v>138258.19070000001</v>
      </c>
      <c r="J30" s="46">
        <v>12.3395831964795</v>
      </c>
      <c r="K30" s="9"/>
      <c r="L30" s="9"/>
      <c r="M30" s="9"/>
      <c r="N30" s="8">
        <v>12913709.173900001</v>
      </c>
      <c r="O30" s="8">
        <v>81402429.609799996</v>
      </c>
      <c r="P30" s="8">
        <v>104959</v>
      </c>
      <c r="Q30" s="8">
        <v>100695</v>
      </c>
      <c r="R30" s="8">
        <v>4.2345697403048703</v>
      </c>
      <c r="S30" s="8">
        <v>12.0753490010385</v>
      </c>
      <c r="T30" s="8">
        <v>11.821391336213299</v>
      </c>
      <c r="U30" s="47">
        <v>2.1482891277545102</v>
      </c>
    </row>
    <row r="31" spans="1:21" ht="12" thickBot="1">
      <c r="A31" s="65"/>
      <c r="B31" s="54" t="s">
        <v>31</v>
      </c>
      <c r="C31" s="55"/>
      <c r="D31" s="8">
        <v>1100309.9905999999</v>
      </c>
      <c r="E31" s="8">
        <v>921487</v>
      </c>
      <c r="F31" s="46">
        <v>119.405915721003</v>
      </c>
      <c r="G31" s="9"/>
      <c r="H31" s="9"/>
      <c r="I31" s="8">
        <v>-8178.1399000000001</v>
      </c>
      <c r="J31" s="46">
        <v>-0.74325780642421102</v>
      </c>
      <c r="K31" s="9"/>
      <c r="L31" s="9"/>
      <c r="M31" s="9"/>
      <c r="N31" s="8">
        <v>10947257.0671</v>
      </c>
      <c r="O31" s="8">
        <v>60582189.465899996</v>
      </c>
      <c r="P31" s="8">
        <v>46679</v>
      </c>
      <c r="Q31" s="8">
        <v>39103</v>
      </c>
      <c r="R31" s="8">
        <v>19.374472546863402</v>
      </c>
      <c r="S31" s="8">
        <v>26.2024703699737</v>
      </c>
      <c r="T31" s="8">
        <v>22.224225765286601</v>
      </c>
      <c r="U31" s="47">
        <v>17.9004868232619</v>
      </c>
    </row>
    <row r="32" spans="1:21" ht="12" thickBot="1">
      <c r="A32" s="65"/>
      <c r="B32" s="54" t="s">
        <v>32</v>
      </c>
      <c r="C32" s="55"/>
      <c r="D32" s="8">
        <v>127720.1979</v>
      </c>
      <c r="E32" s="8">
        <v>133318</v>
      </c>
      <c r="F32" s="46">
        <v>95.801165559039305</v>
      </c>
      <c r="G32" s="9"/>
      <c r="H32" s="9"/>
      <c r="I32" s="8">
        <v>29002.9807</v>
      </c>
      <c r="J32" s="46">
        <v>22.7082177892554</v>
      </c>
      <c r="K32" s="9"/>
      <c r="L32" s="9"/>
      <c r="M32" s="9"/>
      <c r="N32" s="8">
        <v>1512504.0603</v>
      </c>
      <c r="O32" s="8">
        <v>9852944.1569999997</v>
      </c>
      <c r="P32" s="8">
        <v>38491</v>
      </c>
      <c r="Q32" s="8">
        <v>38600</v>
      </c>
      <c r="R32" s="8">
        <v>-0.28238341968911401</v>
      </c>
      <c r="S32" s="8">
        <v>3.8638944220726898</v>
      </c>
      <c r="T32" s="8">
        <v>3.8525127046632099</v>
      </c>
      <c r="U32" s="47">
        <v>0.29543620701635298</v>
      </c>
    </row>
    <row r="33" spans="1:21" ht="12" thickBot="1">
      <c r="A33" s="65"/>
      <c r="B33" s="54" t="s">
        <v>33</v>
      </c>
      <c r="C33" s="55"/>
      <c r="D33" s="8">
        <v>131.10300000000001</v>
      </c>
      <c r="E33" s="9"/>
      <c r="F33" s="9"/>
      <c r="G33" s="9"/>
      <c r="H33" s="9"/>
      <c r="I33" s="8">
        <v>25.848600000000001</v>
      </c>
      <c r="J33" s="46">
        <v>19.716253632640001</v>
      </c>
      <c r="K33" s="9"/>
      <c r="L33" s="9"/>
      <c r="M33" s="9"/>
      <c r="N33" s="8">
        <v>1441.4883</v>
      </c>
      <c r="O33" s="8">
        <v>7808.0612000000001</v>
      </c>
      <c r="P33" s="8">
        <v>31</v>
      </c>
      <c r="Q33" s="8">
        <v>20</v>
      </c>
      <c r="R33" s="8">
        <v>55</v>
      </c>
      <c r="S33" s="8">
        <v>5.4383870967741901</v>
      </c>
      <c r="T33" s="8">
        <v>9.59</v>
      </c>
      <c r="U33" s="47">
        <v>-43.291062598809198</v>
      </c>
    </row>
    <row r="34" spans="1:21" ht="12" thickBot="1">
      <c r="A34" s="65"/>
      <c r="B34" s="54" t="s">
        <v>57</v>
      </c>
      <c r="C34" s="55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5"/>
      <c r="B35" s="54" t="s">
        <v>34</v>
      </c>
      <c r="C35" s="55"/>
      <c r="D35" s="8">
        <v>147000.72700000001</v>
      </c>
      <c r="E35" s="8">
        <v>143201</v>
      </c>
      <c r="F35" s="46">
        <v>102.653422112974</v>
      </c>
      <c r="G35" s="9"/>
      <c r="H35" s="9"/>
      <c r="I35" s="8">
        <v>15114.1867</v>
      </c>
      <c r="J35" s="46">
        <v>10.2817088108687</v>
      </c>
      <c r="K35" s="9"/>
      <c r="L35" s="9"/>
      <c r="M35" s="9"/>
      <c r="N35" s="8">
        <v>1502023.1065</v>
      </c>
      <c r="O35" s="8">
        <v>5132367.1635999996</v>
      </c>
      <c r="P35" s="8">
        <v>11502</v>
      </c>
      <c r="Q35" s="8">
        <v>10202</v>
      </c>
      <c r="R35" s="8">
        <v>12.742599490296</v>
      </c>
      <c r="S35" s="8">
        <v>12.7998268214224</v>
      </c>
      <c r="T35" s="8">
        <v>11.652774808861</v>
      </c>
      <c r="U35" s="47">
        <v>9.8435954643962802</v>
      </c>
    </row>
    <row r="36" spans="1:21" ht="12" customHeight="1" thickBot="1">
      <c r="A36" s="65"/>
      <c r="B36" s="54" t="s">
        <v>58</v>
      </c>
      <c r="C36" s="55"/>
      <c r="D36" s="9"/>
      <c r="E36" s="8">
        <v>596061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5"/>
      <c r="B37" s="54" t="s">
        <v>59</v>
      </c>
      <c r="C37" s="55"/>
      <c r="D37" s="9"/>
      <c r="E37" s="8">
        <v>493533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5"/>
      <c r="B38" s="54" t="s">
        <v>60</v>
      </c>
      <c r="C38" s="55"/>
      <c r="D38" s="9"/>
      <c r="E38" s="8">
        <v>360194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5"/>
      <c r="B39" s="54" t="s">
        <v>35</v>
      </c>
      <c r="C39" s="55"/>
      <c r="D39" s="8">
        <v>328852.13510000001</v>
      </c>
      <c r="E39" s="8">
        <v>430690</v>
      </c>
      <c r="F39" s="46">
        <v>76.354718033852706</v>
      </c>
      <c r="G39" s="9"/>
      <c r="H39" s="9"/>
      <c r="I39" s="8">
        <v>6742.3422</v>
      </c>
      <c r="J39" s="46">
        <v>2.0502655997504</v>
      </c>
      <c r="K39" s="9"/>
      <c r="L39" s="9"/>
      <c r="M39" s="9"/>
      <c r="N39" s="8">
        <v>4093711.3262</v>
      </c>
      <c r="O39" s="8">
        <v>20953011.758699998</v>
      </c>
      <c r="P39" s="8">
        <v>503</v>
      </c>
      <c r="Q39" s="8">
        <v>537</v>
      </c>
      <c r="R39" s="8">
        <v>-6.3314711359404097</v>
      </c>
      <c r="S39" s="8">
        <v>797.21669980119304</v>
      </c>
      <c r="T39" s="8">
        <v>758.23465549348202</v>
      </c>
      <c r="U39" s="47">
        <v>5.1411583505557097</v>
      </c>
    </row>
    <row r="40" spans="1:21" ht="12" thickBot="1">
      <c r="A40" s="65"/>
      <c r="B40" s="54" t="s">
        <v>36</v>
      </c>
      <c r="C40" s="55"/>
      <c r="D40" s="8">
        <v>472267.91729999997</v>
      </c>
      <c r="E40" s="8">
        <v>642749</v>
      </c>
      <c r="F40" s="46">
        <v>73.476258586166594</v>
      </c>
      <c r="G40" s="9"/>
      <c r="H40" s="9"/>
      <c r="I40" s="8">
        <v>27688.196599999999</v>
      </c>
      <c r="J40" s="46">
        <v>5.8628154879323597</v>
      </c>
      <c r="K40" s="9"/>
      <c r="L40" s="9"/>
      <c r="M40" s="9"/>
      <c r="N40" s="8">
        <v>5525373.5958000002</v>
      </c>
      <c r="O40" s="8">
        <v>32275911.257599998</v>
      </c>
      <c r="P40" s="8">
        <v>2531</v>
      </c>
      <c r="Q40" s="8">
        <v>2364</v>
      </c>
      <c r="R40" s="8">
        <v>7.0642978003384203</v>
      </c>
      <c r="S40" s="8">
        <v>225.772560252864</v>
      </c>
      <c r="T40" s="8">
        <v>220.843616751269</v>
      </c>
      <c r="U40" s="47">
        <v>2.2318704855965201</v>
      </c>
    </row>
    <row r="41" spans="1:21" ht="12" thickBot="1">
      <c r="A41" s="65"/>
      <c r="B41" s="54" t="s">
        <v>61</v>
      </c>
      <c r="C41" s="55"/>
      <c r="D41" s="9"/>
      <c r="E41" s="8">
        <v>156902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5"/>
      <c r="B42" s="54" t="s">
        <v>62</v>
      </c>
      <c r="C42" s="55"/>
      <c r="D42" s="9"/>
      <c r="E42" s="8">
        <v>61869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6"/>
      <c r="B43" s="54" t="s">
        <v>37</v>
      </c>
      <c r="C43" s="55"/>
      <c r="D43" s="10">
        <v>28268.604899999998</v>
      </c>
      <c r="E43" s="11"/>
      <c r="F43" s="11"/>
      <c r="G43" s="11"/>
      <c r="H43" s="11"/>
      <c r="I43" s="10">
        <v>2948.3795</v>
      </c>
      <c r="J43" s="48">
        <v>10.429872681831601</v>
      </c>
      <c r="K43" s="11"/>
      <c r="L43" s="11"/>
      <c r="M43" s="11"/>
      <c r="N43" s="10">
        <v>547409.99340000004</v>
      </c>
      <c r="O43" s="10">
        <v>2859637.4394</v>
      </c>
      <c r="P43" s="10">
        <v>43</v>
      </c>
      <c r="Q43" s="10">
        <v>51</v>
      </c>
      <c r="R43" s="10">
        <v>-15.6862745098039</v>
      </c>
      <c r="S43" s="10">
        <v>766.67441860465101</v>
      </c>
      <c r="T43" s="10">
        <v>571.274509803922</v>
      </c>
      <c r="U43" s="49">
        <v>34.204205762269503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71"/>
    <col min="2" max="2" width="9" style="72"/>
    <col min="3" max="8" width="9" style="71"/>
    <col min="9" max="16384" width="9" style="18"/>
  </cols>
  <sheetData>
    <row r="1" spans="1:8" ht="16.5">
      <c r="A1" s="67" t="s">
        <v>70</v>
      </c>
      <c r="B1" s="68" t="s">
        <v>38</v>
      </c>
      <c r="C1" s="67" t="s">
        <v>39</v>
      </c>
      <c r="D1" s="67" t="s">
        <v>40</v>
      </c>
      <c r="E1" s="67" t="s">
        <v>41</v>
      </c>
      <c r="F1" s="67" t="s">
        <v>63</v>
      </c>
      <c r="G1" s="67" t="s">
        <v>41</v>
      </c>
      <c r="H1" s="67" t="s">
        <v>64</v>
      </c>
    </row>
    <row r="2" spans="1:8" ht="16.5">
      <c r="A2" s="69">
        <v>1</v>
      </c>
      <c r="B2" s="70">
        <v>12</v>
      </c>
      <c r="C2" s="69">
        <v>70035</v>
      </c>
      <c r="D2" s="69">
        <v>570554.51897863206</v>
      </c>
      <c r="E2" s="69">
        <v>510951.72064017103</v>
      </c>
      <c r="F2" s="69">
        <v>59602.7983384615</v>
      </c>
      <c r="G2" s="69">
        <v>510951.72064017103</v>
      </c>
      <c r="H2" s="69">
        <v>0.104464685417194</v>
      </c>
    </row>
    <row r="3" spans="1:8" ht="16.5">
      <c r="A3" s="69">
        <v>2</v>
      </c>
      <c r="B3" s="70">
        <v>13</v>
      </c>
      <c r="C3" s="69">
        <v>14495.052</v>
      </c>
      <c r="D3" s="69">
        <v>103321.344452069</v>
      </c>
      <c r="E3" s="69">
        <v>83716.489021087706</v>
      </c>
      <c r="F3" s="69">
        <v>19604.855430980999</v>
      </c>
      <c r="G3" s="69">
        <v>83716.489021087706</v>
      </c>
      <c r="H3" s="69">
        <v>0.18974642204811601</v>
      </c>
    </row>
    <row r="4" spans="1:8" ht="16.5">
      <c r="A4" s="69">
        <v>3</v>
      </c>
      <c r="B4" s="70">
        <v>14</v>
      </c>
      <c r="C4" s="69">
        <v>116240</v>
      </c>
      <c r="D4" s="69">
        <v>150944.374035043</v>
      </c>
      <c r="E4" s="69">
        <v>120098.90925128201</v>
      </c>
      <c r="F4" s="69">
        <v>30845.464783760701</v>
      </c>
      <c r="G4" s="69">
        <v>120098.90925128201</v>
      </c>
      <c r="H4" s="69">
        <v>0.20434988041753499</v>
      </c>
    </row>
    <row r="5" spans="1:8" ht="16.5">
      <c r="A5" s="69">
        <v>4</v>
      </c>
      <c r="B5" s="70">
        <v>15</v>
      </c>
      <c r="C5" s="69">
        <v>3694</v>
      </c>
      <c r="D5" s="69">
        <v>47217.780400000003</v>
      </c>
      <c r="E5" s="69">
        <v>39540.277900000001</v>
      </c>
      <c r="F5" s="69">
        <v>7677.5024999999996</v>
      </c>
      <c r="G5" s="69">
        <v>39540.277900000001</v>
      </c>
      <c r="H5" s="69">
        <v>0.162597700166355</v>
      </c>
    </row>
    <row r="6" spans="1:8" ht="16.5">
      <c r="A6" s="69">
        <v>5</v>
      </c>
      <c r="B6" s="70">
        <v>16</v>
      </c>
      <c r="C6" s="69">
        <v>4118</v>
      </c>
      <c r="D6" s="69">
        <v>166144.44524957301</v>
      </c>
      <c r="E6" s="69">
        <v>156016.235866667</v>
      </c>
      <c r="F6" s="69">
        <v>10128.209382906</v>
      </c>
      <c r="G6" s="69">
        <v>156016.235866667</v>
      </c>
      <c r="H6" s="69">
        <v>6.0960264832760201E-2</v>
      </c>
    </row>
    <row r="7" spans="1:8" ht="16.5">
      <c r="A7" s="69">
        <v>6</v>
      </c>
      <c r="B7" s="70">
        <v>17</v>
      </c>
      <c r="C7" s="69">
        <v>21959</v>
      </c>
      <c r="D7" s="69">
        <v>293278.93718632503</v>
      </c>
      <c r="E7" s="69">
        <v>240618.16092051301</v>
      </c>
      <c r="F7" s="69">
        <v>52660.776265811997</v>
      </c>
      <c r="G7" s="69">
        <v>240618.16092051301</v>
      </c>
      <c r="H7" s="69">
        <v>0.17955867124666999</v>
      </c>
    </row>
    <row r="8" spans="1:8" ht="16.5">
      <c r="A8" s="69">
        <v>7</v>
      </c>
      <c r="B8" s="70">
        <v>18</v>
      </c>
      <c r="C8" s="69">
        <v>46546</v>
      </c>
      <c r="D8" s="69">
        <v>158152.749509402</v>
      </c>
      <c r="E8" s="69">
        <v>143707.300491453</v>
      </c>
      <c r="F8" s="69">
        <v>14445.4490179487</v>
      </c>
      <c r="G8" s="69">
        <v>143707.300491453</v>
      </c>
      <c r="H8" s="69">
        <v>9.1338589197843698E-2</v>
      </c>
    </row>
    <row r="9" spans="1:8" ht="16.5">
      <c r="A9" s="69">
        <v>8</v>
      </c>
      <c r="B9" s="70">
        <v>19</v>
      </c>
      <c r="C9" s="69">
        <v>24778</v>
      </c>
      <c r="D9" s="69">
        <v>128126.547532479</v>
      </c>
      <c r="E9" s="69">
        <v>110582.032633333</v>
      </c>
      <c r="F9" s="69">
        <v>17544.514899145299</v>
      </c>
      <c r="G9" s="69">
        <v>110582.032633333</v>
      </c>
      <c r="H9" s="69">
        <v>0.13693114531707801</v>
      </c>
    </row>
    <row r="10" spans="1:8" ht="16.5">
      <c r="A10" s="69">
        <v>9</v>
      </c>
      <c r="B10" s="70">
        <v>21</v>
      </c>
      <c r="C10" s="69">
        <v>481350</v>
      </c>
      <c r="D10" s="69">
        <v>1084660.0216000001</v>
      </c>
      <c r="E10" s="69">
        <v>1117534.4380999999</v>
      </c>
      <c r="F10" s="69">
        <v>-32874.416499999999</v>
      </c>
      <c r="G10" s="69">
        <v>1117534.4380999999</v>
      </c>
      <c r="H10" s="69">
        <v>-3.0308498373072101E-2</v>
      </c>
    </row>
    <row r="11" spans="1:8" ht="16.5">
      <c r="A11" s="69">
        <v>10</v>
      </c>
      <c r="B11" s="70">
        <v>22</v>
      </c>
      <c r="C11" s="69">
        <v>41794</v>
      </c>
      <c r="D11" s="69">
        <v>519734.07792991499</v>
      </c>
      <c r="E11" s="69">
        <v>466715.13325811998</v>
      </c>
      <c r="F11" s="69">
        <v>53018.944671794903</v>
      </c>
      <c r="G11" s="69">
        <v>466715.13325811998</v>
      </c>
      <c r="H11" s="69">
        <v>0.10201167659232201</v>
      </c>
    </row>
    <row r="12" spans="1:8" ht="16.5">
      <c r="A12" s="69">
        <v>11</v>
      </c>
      <c r="B12" s="70">
        <v>23</v>
      </c>
      <c r="C12" s="69">
        <v>324587.30599999998</v>
      </c>
      <c r="D12" s="69">
        <v>1613510.08507179</v>
      </c>
      <c r="E12" s="69">
        <v>1457650.1558435899</v>
      </c>
      <c r="F12" s="69">
        <v>155859.929228205</v>
      </c>
      <c r="G12" s="69">
        <v>1457650.1558435899</v>
      </c>
      <c r="H12" s="69">
        <v>9.6596811306122105E-2</v>
      </c>
    </row>
    <row r="13" spans="1:8" ht="16.5">
      <c r="A13" s="69">
        <v>12</v>
      </c>
      <c r="B13" s="70">
        <v>24</v>
      </c>
      <c r="C13" s="69">
        <v>32050</v>
      </c>
      <c r="D13" s="69">
        <v>471220.36862393201</v>
      </c>
      <c r="E13" s="69">
        <v>436637.74315042701</v>
      </c>
      <c r="F13" s="69">
        <v>34582.625473504297</v>
      </c>
      <c r="G13" s="69">
        <v>436637.74315042701</v>
      </c>
      <c r="H13" s="69">
        <v>7.3389496244598298E-2</v>
      </c>
    </row>
    <row r="14" spans="1:8" ht="16.5">
      <c r="A14" s="69">
        <v>13</v>
      </c>
      <c r="B14" s="70">
        <v>25</v>
      </c>
      <c r="C14" s="69">
        <v>75883</v>
      </c>
      <c r="D14" s="69">
        <v>722083.8909</v>
      </c>
      <c r="E14" s="69">
        <v>694476.6594</v>
      </c>
      <c r="F14" s="69">
        <v>27607.231500000002</v>
      </c>
      <c r="G14" s="69">
        <v>694476.6594</v>
      </c>
      <c r="H14" s="69">
        <v>3.8232720391519301E-2</v>
      </c>
    </row>
    <row r="15" spans="1:8" ht="16.5">
      <c r="A15" s="69">
        <v>14</v>
      </c>
      <c r="B15" s="70">
        <v>26</v>
      </c>
      <c r="C15" s="69">
        <v>77928</v>
      </c>
      <c r="D15" s="69">
        <v>364952.365032895</v>
      </c>
      <c r="E15" s="69">
        <v>346691.16764967103</v>
      </c>
      <c r="F15" s="69">
        <v>18261.197383223702</v>
      </c>
      <c r="G15" s="69">
        <v>346691.16764967103</v>
      </c>
      <c r="H15" s="69">
        <v>5.0037207956106E-2</v>
      </c>
    </row>
    <row r="16" spans="1:8" ht="16.5">
      <c r="A16" s="69">
        <v>15</v>
      </c>
      <c r="B16" s="70">
        <v>27</v>
      </c>
      <c r="C16" s="69">
        <v>204455.035</v>
      </c>
      <c r="D16" s="69">
        <v>1114016.7372141599</v>
      </c>
      <c r="E16" s="69">
        <v>992838.89559203503</v>
      </c>
      <c r="F16" s="69">
        <v>121177.841622124</v>
      </c>
      <c r="G16" s="69">
        <v>992838.89559203503</v>
      </c>
      <c r="H16" s="69">
        <v>0.108775602353296</v>
      </c>
    </row>
    <row r="17" spans="1:8" ht="16.5">
      <c r="A17" s="69">
        <v>16</v>
      </c>
      <c r="B17" s="70">
        <v>29</v>
      </c>
      <c r="C17" s="69">
        <v>248144</v>
      </c>
      <c r="D17" s="69">
        <v>2705988.49757607</v>
      </c>
      <c r="E17" s="69">
        <v>2676281.6721538501</v>
      </c>
      <c r="F17" s="69">
        <v>29706.825422222199</v>
      </c>
      <c r="G17" s="69">
        <v>2676281.6721538501</v>
      </c>
      <c r="H17" s="69">
        <v>1.0978178750143499E-2</v>
      </c>
    </row>
    <row r="18" spans="1:8" ht="16.5">
      <c r="A18" s="69">
        <v>17</v>
      </c>
      <c r="B18" s="70">
        <v>31</v>
      </c>
      <c r="C18" s="69">
        <v>53591.936999999998</v>
      </c>
      <c r="D18" s="69">
        <v>305398.99072035402</v>
      </c>
      <c r="E18" s="69">
        <v>258135.964872318</v>
      </c>
      <c r="F18" s="69">
        <v>47263.025848035897</v>
      </c>
      <c r="G18" s="69">
        <v>258135.964872318</v>
      </c>
      <c r="H18" s="69">
        <v>0.15475829090513801</v>
      </c>
    </row>
    <row r="19" spans="1:8" ht="16.5">
      <c r="A19" s="69">
        <v>18</v>
      </c>
      <c r="B19" s="70">
        <v>32</v>
      </c>
      <c r="C19" s="69">
        <v>15034.852000000001</v>
      </c>
      <c r="D19" s="69">
        <v>257196.06478882799</v>
      </c>
      <c r="E19" s="69">
        <v>229474.06534068601</v>
      </c>
      <c r="F19" s="69">
        <v>27721.999448142498</v>
      </c>
      <c r="G19" s="69">
        <v>229474.06534068601</v>
      </c>
      <c r="H19" s="69">
        <v>0.107785472810028</v>
      </c>
    </row>
    <row r="20" spans="1:8" ht="16.5">
      <c r="A20" s="69">
        <v>19</v>
      </c>
      <c r="B20" s="70">
        <v>33</v>
      </c>
      <c r="C20" s="69">
        <v>94601.406000000003</v>
      </c>
      <c r="D20" s="69">
        <v>703751.62633497501</v>
      </c>
      <c r="E20" s="69">
        <v>593065.10165275098</v>
      </c>
      <c r="F20" s="69">
        <v>110686.524682224</v>
      </c>
      <c r="G20" s="69">
        <v>593065.10165275098</v>
      </c>
      <c r="H20" s="69">
        <v>0.15728066627520501</v>
      </c>
    </row>
    <row r="21" spans="1:8" ht="16.5">
      <c r="A21" s="69">
        <v>20</v>
      </c>
      <c r="B21" s="70">
        <v>34</v>
      </c>
      <c r="C21" s="69">
        <v>49752.536</v>
      </c>
      <c r="D21" s="69">
        <v>228465.376437962</v>
      </c>
      <c r="E21" s="69">
        <v>166694.42346768099</v>
      </c>
      <c r="F21" s="69">
        <v>61770.952970281702</v>
      </c>
      <c r="G21" s="69">
        <v>166694.42346768099</v>
      </c>
      <c r="H21" s="69">
        <v>0.27037336656154098</v>
      </c>
    </row>
    <row r="22" spans="1:8" ht="16.5">
      <c r="A22" s="69">
        <v>21</v>
      </c>
      <c r="B22" s="70">
        <v>35</v>
      </c>
      <c r="C22" s="69">
        <v>41679.620999999999</v>
      </c>
      <c r="D22" s="69">
        <v>912111.50410796504</v>
      </c>
      <c r="E22" s="69">
        <v>904955.78028575401</v>
      </c>
      <c r="F22" s="69">
        <v>7155.7238222104297</v>
      </c>
      <c r="G22" s="69">
        <v>904955.78028575401</v>
      </c>
      <c r="H22" s="69">
        <v>7.8452292181191794E-3</v>
      </c>
    </row>
    <row r="23" spans="1:8" ht="16.5">
      <c r="A23" s="69">
        <v>22</v>
      </c>
      <c r="B23" s="70">
        <v>36</v>
      </c>
      <c r="C23" s="69">
        <v>131013.001</v>
      </c>
      <c r="D23" s="69">
        <v>558626.37193893804</v>
      </c>
      <c r="E23" s="69">
        <v>468816.25044515397</v>
      </c>
      <c r="F23" s="69">
        <v>89810.1214937841</v>
      </c>
      <c r="G23" s="69">
        <v>468816.25044515397</v>
      </c>
      <c r="H23" s="69">
        <v>0.160769569796825</v>
      </c>
    </row>
    <row r="24" spans="1:8" ht="16.5">
      <c r="A24" s="69">
        <v>23</v>
      </c>
      <c r="B24" s="70">
        <v>37</v>
      </c>
      <c r="C24" s="69">
        <v>152923.75200000001</v>
      </c>
      <c r="D24" s="69">
        <v>1120444.5847398201</v>
      </c>
      <c r="E24" s="69">
        <v>982186.41267605405</v>
      </c>
      <c r="F24" s="69">
        <v>138258.17206376899</v>
      </c>
      <c r="G24" s="69">
        <v>982186.41267605405</v>
      </c>
      <c r="H24" s="69">
        <v>0.123395814435458</v>
      </c>
    </row>
    <row r="25" spans="1:8" ht="16.5">
      <c r="A25" s="69">
        <v>24</v>
      </c>
      <c r="B25" s="70">
        <v>38</v>
      </c>
      <c r="C25" s="69">
        <v>260993.27799999999</v>
      </c>
      <c r="D25" s="69">
        <v>1100309.8664996601</v>
      </c>
      <c r="E25" s="69">
        <v>1108488.14180531</v>
      </c>
      <c r="F25" s="69">
        <v>-8178.2753056500997</v>
      </c>
      <c r="G25" s="69">
        <v>1108488.14180531</v>
      </c>
      <c r="H25" s="69">
        <v>-7.4327019639177502E-3</v>
      </c>
    </row>
    <row r="26" spans="1:8" ht="16.5">
      <c r="A26" s="69">
        <v>25</v>
      </c>
      <c r="B26" s="70">
        <v>39</v>
      </c>
      <c r="C26" s="69">
        <v>109550.405</v>
      </c>
      <c r="D26" s="69">
        <v>127720.001572551</v>
      </c>
      <c r="E26" s="69">
        <v>98717.251164875299</v>
      </c>
      <c r="F26" s="69">
        <v>29002.7504076759</v>
      </c>
      <c r="G26" s="69">
        <v>98717.251164875299</v>
      </c>
      <c r="H26" s="69">
        <v>0.22708072385358499</v>
      </c>
    </row>
    <row r="27" spans="1:8" ht="16.5">
      <c r="A27" s="69">
        <v>26</v>
      </c>
      <c r="B27" s="70">
        <v>40</v>
      </c>
      <c r="C27" s="69">
        <v>48.268000000000001</v>
      </c>
      <c r="D27" s="69">
        <v>131.10249999999999</v>
      </c>
      <c r="E27" s="69">
        <v>105.2544</v>
      </c>
      <c r="F27" s="69">
        <v>25.848099999999999</v>
      </c>
      <c r="G27" s="69">
        <v>105.2544</v>
      </c>
      <c r="H27" s="69">
        <v>0.19715947445700899</v>
      </c>
    </row>
    <row r="28" spans="1:8" ht="16.5">
      <c r="A28" s="69">
        <v>27</v>
      </c>
      <c r="B28" s="70">
        <v>42</v>
      </c>
      <c r="C28" s="69">
        <v>7871.4290000000001</v>
      </c>
      <c r="D28" s="69">
        <v>147000.72640000001</v>
      </c>
      <c r="E28" s="69">
        <v>131886.54019999999</v>
      </c>
      <c r="F28" s="69">
        <v>15114.1862</v>
      </c>
      <c r="G28" s="69">
        <v>131886.54019999999</v>
      </c>
      <c r="H28" s="69">
        <v>0.10281708512700199</v>
      </c>
    </row>
    <row r="29" spans="1:8" ht="16.5">
      <c r="A29" s="69">
        <v>28</v>
      </c>
      <c r="B29" s="70">
        <v>75</v>
      </c>
      <c r="C29" s="69">
        <v>504</v>
      </c>
      <c r="D29" s="69">
        <v>328852.13675213698</v>
      </c>
      <c r="E29" s="69">
        <v>322109.79034188</v>
      </c>
      <c r="F29" s="69">
        <v>6742.3464102564103</v>
      </c>
      <c r="G29" s="69">
        <v>322109.79034188</v>
      </c>
      <c r="H29" s="69">
        <v>2.0502668697385599E-2</v>
      </c>
    </row>
    <row r="30" spans="1:8" ht="16.5">
      <c r="A30" s="69">
        <v>29</v>
      </c>
      <c r="B30" s="70">
        <v>76</v>
      </c>
      <c r="C30" s="69">
        <v>2512</v>
      </c>
      <c r="D30" s="69">
        <v>472267.91275384597</v>
      </c>
      <c r="E30" s="69">
        <v>444579.72498290602</v>
      </c>
      <c r="F30" s="69">
        <v>27688.1877709402</v>
      </c>
      <c r="G30" s="69">
        <v>444579.72498290602</v>
      </c>
      <c r="H30" s="69">
        <v>5.8628136748667299E-2</v>
      </c>
    </row>
    <row r="31" spans="1:8" ht="16.5">
      <c r="A31" s="69">
        <v>30</v>
      </c>
      <c r="B31" s="70">
        <v>99</v>
      </c>
      <c r="C31" s="69">
        <v>43</v>
      </c>
      <c r="D31" s="69">
        <v>28268.604946675699</v>
      </c>
      <c r="E31" s="69">
        <v>25320.224945163001</v>
      </c>
      <c r="F31" s="69">
        <v>2948.3800015127399</v>
      </c>
      <c r="G31" s="69">
        <v>25320.224945163001</v>
      </c>
      <c r="H31" s="69">
        <v>0.104298744387082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2013-07-15T00:57:56Z</dcterms:modified>
</cp:coreProperties>
</file>