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<sst xmlns="http://schemas.openxmlformats.org/spreadsheetml/2006/main" count="114" uniqueCount="71">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</sst>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0" fillId="0" borderId="0" xfId="0" applyNumberFormat="1" applyAlignment="1"/>
    <xf numFmtId="1" fontId="0" fillId="0" borderId="0" xfId="0" applyNumberForma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3</v>
      </c>
      <c r="G1" s="25" t="s">
        <v>67</v>
      </c>
      <c r="H1" s="38" t="s">
        <v>4</v>
      </c>
      <c r="I1" s="32" t="s">
        <v>65</v>
      </c>
      <c r="J1" s="33" t="s">
        <v>66</v>
      </c>
      <c r="K1" s="34" t="s">
        <v>68</v>
      </c>
      <c r="L1" s="34" t="s">
        <v>69</v>
      </c>
    </row>
    <row r="2" spans="1:12">
      <c r="A2" s="26" t="s">
        <v>5</v>
      </c>
      <c r="B2" s="27"/>
      <c r="C2" s="51" t="s">
        <v>6</v>
      </c>
      <c r="D2" s="51"/>
      <c r="E2" s="28"/>
      <c r="F2" s="39"/>
      <c r="G2" s="29"/>
      <c r="H2" s="39"/>
      <c r="I2" s="35"/>
      <c r="J2" s="36"/>
      <c r="K2" s="37"/>
      <c r="L2" s="37"/>
    </row>
    <row r="3" spans="1:12">
      <c r="A3" s="52" t="s">
        <v>7</v>
      </c>
      <c r="B3" s="52"/>
      <c r="C3" s="52"/>
      <c r="D3" s="52"/>
      <c r="E3" s="30">
        <f>RA!D7</f>
        <v>17937949.3675</v>
      </c>
      <c r="F3" s="40">
        <f>RA!I7</f>
        <v>1378082.1481999999</v>
      </c>
      <c r="G3" s="31">
        <f>E3-F3</f>
        <v>16559867.2193</v>
      </c>
      <c r="H3" s="42">
        <f>RA!J7</f>
        <v>7.6824954735172302</v>
      </c>
      <c r="I3" s="35">
        <f>SUM(I4:I39)</f>
        <v>17937952.944012042</v>
      </c>
      <c r="J3" s="36">
        <f>SUM(J4:J39)</f>
        <v>16559867.724737197</v>
      </c>
      <c r="K3" s="37">
        <f>E3-I3</f>
        <v>-3.5765120424330235</v>
      </c>
      <c r="L3" s="37">
        <f>G3-J3</f>
        <v>-0.50543719716370106</v>
      </c>
    </row>
    <row r="4" spans="1:12">
      <c r="A4" s="53">
        <f>RA!A8</f>
        <v>41468</v>
      </c>
      <c r="B4" s="27">
        <v>12</v>
      </c>
      <c r="C4" s="50" t="s">
        <v>8</v>
      </c>
      <c r="D4" s="50"/>
      <c r="E4" s="30">
        <f>RA!D8</f>
        <v>623939.19209999999</v>
      </c>
      <c r="F4" s="40">
        <f>RA!I8</f>
        <v>67113.533100000001</v>
      </c>
      <c r="G4" s="31">
        <f t="shared" ref="G4:G39" si="0">E4-F4</f>
        <v>556825.65899999999</v>
      </c>
      <c r="H4" s="42">
        <f>RA!J8</f>
        <v>10.756422092049601</v>
      </c>
      <c r="I4" s="35">
        <f>VLOOKUP(B4,RMS!B:D,3,FALSE)</f>
        <v>623939.667794017</v>
      </c>
      <c r="J4" s="36">
        <f>VLOOKUP(B4,RMS!B:E,4,FALSE)</f>
        <v>556825.66531709395</v>
      </c>
      <c r="K4" s="37">
        <f t="shared" ref="K4:K39" si="1">E4-I4</f>
        <v>-0.47569401701912284</v>
      </c>
      <c r="L4" s="37">
        <f t="shared" ref="L4:L39" si="2">G4-J4</f>
        <v>-6.3170939683914185E-3</v>
      </c>
    </row>
    <row r="5" spans="1:12">
      <c r="A5" s="53"/>
      <c r="B5" s="27">
        <v>13</v>
      </c>
      <c r="C5" s="50" t="s">
        <v>9</v>
      </c>
      <c r="D5" s="50"/>
      <c r="E5" s="30">
        <f>RA!D9</f>
        <v>112909.0411</v>
      </c>
      <c r="F5" s="40">
        <f>RA!I9</f>
        <v>21207.4077</v>
      </c>
      <c r="G5" s="31">
        <f t="shared" si="0"/>
        <v>91701.633400000006</v>
      </c>
      <c r="H5" s="42">
        <f>RA!J9</f>
        <v>18.782736522593702</v>
      </c>
      <c r="I5" s="35">
        <f>VLOOKUP(B5,RMS!B:D,3,FALSE)</f>
        <v>112909.035047629</v>
      </c>
      <c r="J5" s="36">
        <f>VLOOKUP(B5,RMS!B:E,4,FALSE)</f>
        <v>91701.6277032902</v>
      </c>
      <c r="K5" s="37">
        <f t="shared" si="1"/>
        <v>6.0523709980770946E-3</v>
      </c>
      <c r="L5" s="37">
        <f t="shared" si="2"/>
        <v>5.6967098062159494E-3</v>
      </c>
    </row>
    <row r="6" spans="1:12">
      <c r="A6" s="53"/>
      <c r="B6" s="27">
        <v>14</v>
      </c>
      <c r="C6" s="50" t="s">
        <v>10</v>
      </c>
      <c r="D6" s="50"/>
      <c r="E6" s="30">
        <f>RA!D10</f>
        <v>184801.86660000001</v>
      </c>
      <c r="F6" s="40">
        <f>RA!I10</f>
        <v>38256.169300000001</v>
      </c>
      <c r="G6" s="31">
        <f t="shared" si="0"/>
        <v>146545.6973</v>
      </c>
      <c r="H6" s="42">
        <f>RA!J10</f>
        <v>20.701181218480201</v>
      </c>
      <c r="I6" s="35">
        <f>VLOOKUP(B6,RMS!B:D,3,FALSE)</f>
        <v>184804.34018717901</v>
      </c>
      <c r="J6" s="36">
        <f>VLOOKUP(B6,RMS!B:E,4,FALSE)</f>
        <v>146545.698633333</v>
      </c>
      <c r="K6" s="37">
        <f t="shared" si="1"/>
        <v>-2.4735871790035162</v>
      </c>
      <c r="L6" s="37">
        <f t="shared" si="2"/>
        <v>-1.3333329989109188E-3</v>
      </c>
    </row>
    <row r="7" spans="1:12">
      <c r="A7" s="53"/>
      <c r="B7" s="27">
        <v>15</v>
      </c>
      <c r="C7" s="50" t="s">
        <v>11</v>
      </c>
      <c r="D7" s="50"/>
      <c r="E7" s="30">
        <f>RA!D11</f>
        <v>55348.779499999997</v>
      </c>
      <c r="F7" s="40">
        <f>RA!I11</f>
        <v>9363.0527000000002</v>
      </c>
      <c r="G7" s="31">
        <f t="shared" si="0"/>
        <v>45985.726799999997</v>
      </c>
      <c r="H7" s="42">
        <f>RA!J11</f>
        <v>16.916457389995401</v>
      </c>
      <c r="I7" s="35">
        <f>VLOOKUP(B7,RMS!B:D,3,FALSE)</f>
        <v>55348.807513675201</v>
      </c>
      <c r="J7" s="36">
        <f>VLOOKUP(B7,RMS!B:E,4,FALSE)</f>
        <v>45985.726792307702</v>
      </c>
      <c r="K7" s="37">
        <f t="shared" si="1"/>
        <v>-2.8013675204419997E-2</v>
      </c>
      <c r="L7" s="37">
        <f t="shared" si="2"/>
        <v>7.6922951848246157E-6</v>
      </c>
    </row>
    <row r="8" spans="1:12">
      <c r="A8" s="53"/>
      <c r="B8" s="27">
        <v>16</v>
      </c>
      <c r="C8" s="50" t="s">
        <v>12</v>
      </c>
      <c r="D8" s="50"/>
      <c r="E8" s="30">
        <f>RA!D12</f>
        <v>195879.38320000001</v>
      </c>
      <c r="F8" s="40">
        <f>RA!I12</f>
        <v>11439.6024</v>
      </c>
      <c r="G8" s="31">
        <f t="shared" si="0"/>
        <v>184439.78080000001</v>
      </c>
      <c r="H8" s="42">
        <f>RA!J12</f>
        <v>5.8401258024790401</v>
      </c>
      <c r="I8" s="35">
        <f>VLOOKUP(B8,RMS!B:D,3,FALSE)</f>
        <v>195879.40193504299</v>
      </c>
      <c r="J8" s="36">
        <f>VLOOKUP(B8,RMS!B:E,4,FALSE)</f>
        <v>184439.78108376099</v>
      </c>
      <c r="K8" s="37">
        <f t="shared" si="1"/>
        <v>-1.8735042976913974E-2</v>
      </c>
      <c r="L8" s="37">
        <f t="shared" si="2"/>
        <v>-2.8376097907312214E-4</v>
      </c>
    </row>
    <row r="9" spans="1:12">
      <c r="A9" s="53"/>
      <c r="B9" s="27">
        <v>17</v>
      </c>
      <c r="C9" s="50" t="s">
        <v>13</v>
      </c>
      <c r="D9" s="50"/>
      <c r="E9" s="30">
        <f>RA!D13</f>
        <v>315766.54340000002</v>
      </c>
      <c r="F9" s="40">
        <f>RA!I13</f>
        <v>57652.352500000001</v>
      </c>
      <c r="G9" s="31">
        <f t="shared" si="0"/>
        <v>258114.19090000002</v>
      </c>
      <c r="H9" s="42">
        <f>RA!J13</f>
        <v>18.257904044941299</v>
      </c>
      <c r="I9" s="35">
        <f>VLOOKUP(B9,RMS!B:D,3,FALSE)</f>
        <v>315766.64989914501</v>
      </c>
      <c r="J9" s="36">
        <f>VLOOKUP(B9,RMS!B:E,4,FALSE)</f>
        <v>258114.18951538499</v>
      </c>
      <c r="K9" s="37">
        <f t="shared" si="1"/>
        <v>-0.10649914498208091</v>
      </c>
      <c r="L9" s="37">
        <f t="shared" si="2"/>
        <v>1.3846150250174105E-3</v>
      </c>
    </row>
    <row r="10" spans="1:12">
      <c r="A10" s="53"/>
      <c r="B10" s="27">
        <v>18</v>
      </c>
      <c r="C10" s="50" t="s">
        <v>14</v>
      </c>
      <c r="D10" s="50"/>
      <c r="E10" s="30">
        <f>RA!D14</f>
        <v>174072.6839</v>
      </c>
      <c r="F10" s="40">
        <f>RA!I14</f>
        <v>14456.6787</v>
      </c>
      <c r="G10" s="31">
        <f t="shared" si="0"/>
        <v>159616.00520000001</v>
      </c>
      <c r="H10" s="42">
        <f>RA!J14</f>
        <v>8.3049668541360404</v>
      </c>
      <c r="I10" s="35">
        <f>VLOOKUP(B10,RMS!B:D,3,FALSE)</f>
        <v>174072.67178888901</v>
      </c>
      <c r="J10" s="36">
        <f>VLOOKUP(B10,RMS!B:E,4,FALSE)</f>
        <v>159616.00422735</v>
      </c>
      <c r="K10" s="37">
        <f t="shared" si="1"/>
        <v>1.2111110991099849E-2</v>
      </c>
      <c r="L10" s="37">
        <f t="shared" si="2"/>
        <v>9.7265001386404037E-4</v>
      </c>
    </row>
    <row r="11" spans="1:12">
      <c r="A11" s="53"/>
      <c r="B11" s="27">
        <v>19</v>
      </c>
      <c r="C11" s="50" t="s">
        <v>15</v>
      </c>
      <c r="D11" s="50"/>
      <c r="E11" s="30">
        <f>RA!D15</f>
        <v>138974.36259999999</v>
      </c>
      <c r="F11" s="40">
        <f>RA!I15</f>
        <v>18355.735700000001</v>
      </c>
      <c r="G11" s="31">
        <f t="shared" si="0"/>
        <v>120618.62689999999</v>
      </c>
      <c r="H11" s="42">
        <f>RA!J15</f>
        <v>13.2080013583743</v>
      </c>
      <c r="I11" s="35">
        <f>VLOOKUP(B11,RMS!B:D,3,FALSE)</f>
        <v>138974.40744444399</v>
      </c>
      <c r="J11" s="36">
        <f>VLOOKUP(B11,RMS!B:E,4,FALSE)</f>
        <v>120618.627117094</v>
      </c>
      <c r="K11" s="37">
        <f t="shared" si="1"/>
        <v>-4.4844443997135386E-2</v>
      </c>
      <c r="L11" s="37">
        <f t="shared" si="2"/>
        <v>-2.1709401335101575E-4</v>
      </c>
    </row>
    <row r="12" spans="1:12">
      <c r="A12" s="53"/>
      <c r="B12" s="27">
        <v>21</v>
      </c>
      <c r="C12" s="50" t="s">
        <v>16</v>
      </c>
      <c r="D12" s="50"/>
      <c r="E12" s="30">
        <f>RA!D16</f>
        <v>1254399.9029999999</v>
      </c>
      <c r="F12" s="40">
        <f>RA!I16</f>
        <v>-1872.5353</v>
      </c>
      <c r="G12" s="31">
        <f t="shared" si="0"/>
        <v>1256272.4383</v>
      </c>
      <c r="H12" s="42">
        <f>RA!J16</f>
        <v>-0.149277379209109</v>
      </c>
      <c r="I12" s="35">
        <f>VLOOKUP(B12,RMS!B:D,3,FALSE)</f>
        <v>1254399.5826999999</v>
      </c>
      <c r="J12" s="36">
        <f>VLOOKUP(B12,RMS!B:E,4,FALSE)</f>
        <v>1256272.4383</v>
      </c>
      <c r="K12" s="37">
        <f t="shared" si="1"/>
        <v>0.32030000002123415</v>
      </c>
      <c r="L12" s="37">
        <f t="shared" si="2"/>
        <v>0</v>
      </c>
    </row>
    <row r="13" spans="1:12">
      <c r="A13" s="53"/>
      <c r="B13" s="27">
        <v>22</v>
      </c>
      <c r="C13" s="50" t="s">
        <v>17</v>
      </c>
      <c r="D13" s="50"/>
      <c r="E13" s="30">
        <f>RA!D17</f>
        <v>675152.60270000005</v>
      </c>
      <c r="F13" s="40">
        <f>RA!I17</f>
        <v>51431.716699999997</v>
      </c>
      <c r="G13" s="31">
        <f t="shared" si="0"/>
        <v>623720.88600000006</v>
      </c>
      <c r="H13" s="42">
        <f>RA!J17</f>
        <v>7.6177913695836503</v>
      </c>
      <c r="I13" s="35">
        <f>VLOOKUP(B13,RMS!B:D,3,FALSE)</f>
        <v>675152.64745555597</v>
      </c>
      <c r="J13" s="36">
        <f>VLOOKUP(B13,RMS!B:E,4,FALSE)</f>
        <v>623720.88402222202</v>
      </c>
      <c r="K13" s="37">
        <f t="shared" si="1"/>
        <v>-4.4755555922165513E-2</v>
      </c>
      <c r="L13" s="37">
        <f t="shared" si="2"/>
        <v>1.9777780398726463E-3</v>
      </c>
    </row>
    <row r="14" spans="1:12">
      <c r="A14" s="53"/>
      <c r="B14" s="27">
        <v>23</v>
      </c>
      <c r="C14" s="50" t="s">
        <v>18</v>
      </c>
      <c r="D14" s="50"/>
      <c r="E14" s="30">
        <f>RA!D18</f>
        <v>1687727.4199000001</v>
      </c>
      <c r="F14" s="40">
        <f>RA!I18</f>
        <v>149433.255</v>
      </c>
      <c r="G14" s="31">
        <f t="shared" si="0"/>
        <v>1538294.1649000002</v>
      </c>
      <c r="H14" s="42">
        <f>RA!J18</f>
        <v>8.8541107549733393</v>
      </c>
      <c r="I14" s="35">
        <f>VLOOKUP(B14,RMS!B:D,3,FALSE)</f>
        <v>1687727.3876470099</v>
      </c>
      <c r="J14" s="36">
        <f>VLOOKUP(B14,RMS!B:E,4,FALSE)</f>
        <v>1538294.1584085501</v>
      </c>
      <c r="K14" s="37">
        <f t="shared" si="1"/>
        <v>3.2252990175038576E-2</v>
      </c>
      <c r="L14" s="37">
        <f t="shared" si="2"/>
        <v>6.4914501272141933E-3</v>
      </c>
    </row>
    <row r="15" spans="1:12">
      <c r="A15" s="53"/>
      <c r="B15" s="27">
        <v>24</v>
      </c>
      <c r="C15" s="50" t="s">
        <v>19</v>
      </c>
      <c r="D15" s="50"/>
      <c r="E15" s="30">
        <f>RA!D19</f>
        <v>569503.5294</v>
      </c>
      <c r="F15" s="40">
        <f>RA!I19</f>
        <v>36243.612099999998</v>
      </c>
      <c r="G15" s="31">
        <f t="shared" si="0"/>
        <v>533259.91729999997</v>
      </c>
      <c r="H15" s="42">
        <f>RA!J19</f>
        <v>6.3640715516169699</v>
      </c>
      <c r="I15" s="35">
        <f>VLOOKUP(B15,RMS!B:D,3,FALSE)</f>
        <v>569503.41250170895</v>
      </c>
      <c r="J15" s="36">
        <f>VLOOKUP(B15,RMS!B:E,4,FALSE)</f>
        <v>533259.91703931603</v>
      </c>
      <c r="K15" s="37">
        <f t="shared" si="1"/>
        <v>0.11689829104579985</v>
      </c>
      <c r="L15" s="37">
        <f t="shared" si="2"/>
        <v>2.606839407235384E-4</v>
      </c>
    </row>
    <row r="16" spans="1:12">
      <c r="A16" s="53"/>
      <c r="B16" s="27">
        <v>25</v>
      </c>
      <c r="C16" s="50" t="s">
        <v>20</v>
      </c>
      <c r="D16" s="50"/>
      <c r="E16" s="30">
        <f>RA!D20</f>
        <v>780023.29079999996</v>
      </c>
      <c r="F16" s="40">
        <f>RA!I20</f>
        <v>33200.368199999997</v>
      </c>
      <c r="G16" s="31">
        <f t="shared" si="0"/>
        <v>746822.92259999993</v>
      </c>
      <c r="H16" s="42">
        <f>RA!J20</f>
        <v>4.2563303675136899</v>
      </c>
      <c r="I16" s="35">
        <f>VLOOKUP(B16,RMS!B:D,3,FALSE)</f>
        <v>780023.34900000005</v>
      </c>
      <c r="J16" s="36">
        <f>VLOOKUP(B16,RMS!B:E,4,FALSE)</f>
        <v>746822.92260000005</v>
      </c>
      <c r="K16" s="37">
        <f t="shared" si="1"/>
        <v>-5.8200000086799264E-2</v>
      </c>
      <c r="L16" s="37">
        <f t="shared" si="2"/>
        <v>0</v>
      </c>
    </row>
    <row r="17" spans="1:12">
      <c r="A17" s="53"/>
      <c r="B17" s="27">
        <v>26</v>
      </c>
      <c r="C17" s="50" t="s">
        <v>21</v>
      </c>
      <c r="D17" s="50"/>
      <c r="E17" s="30">
        <f>RA!D21</f>
        <v>370524.98389999999</v>
      </c>
      <c r="F17" s="40">
        <f>RA!I21</f>
        <v>21527.249199999998</v>
      </c>
      <c r="G17" s="31">
        <f t="shared" si="0"/>
        <v>348997.73469999997</v>
      </c>
      <c r="H17" s="42">
        <f>RA!J21</f>
        <v>5.8099318899936696</v>
      </c>
      <c r="I17" s="35">
        <f>VLOOKUP(B17,RMS!B:D,3,FALSE)</f>
        <v>370524.81747478998</v>
      </c>
      <c r="J17" s="36">
        <f>VLOOKUP(B17,RMS!B:E,4,FALSE)</f>
        <v>348997.73475609301</v>
      </c>
      <c r="K17" s="37">
        <f t="shared" si="1"/>
        <v>0.16642521001631394</v>
      </c>
      <c r="L17" s="37">
        <f t="shared" si="2"/>
        <v>-5.609303480014205E-5</v>
      </c>
    </row>
    <row r="18" spans="1:12">
      <c r="A18" s="53"/>
      <c r="B18" s="27">
        <v>27</v>
      </c>
      <c r="C18" s="50" t="s">
        <v>22</v>
      </c>
      <c r="D18" s="50"/>
      <c r="E18" s="30">
        <f>RA!D22</f>
        <v>1233008.9890000001</v>
      </c>
      <c r="F18" s="40">
        <f>RA!I22</f>
        <v>134322.09589999999</v>
      </c>
      <c r="G18" s="31">
        <f t="shared" si="0"/>
        <v>1098686.8931</v>
      </c>
      <c r="H18" s="42">
        <f>RA!J22</f>
        <v>10.893845632783099</v>
      </c>
      <c r="I18" s="35">
        <f>VLOOKUP(B18,RMS!B:D,3,FALSE)</f>
        <v>1233009.2204911499</v>
      </c>
      <c r="J18" s="36">
        <f>VLOOKUP(B18,RMS!B:E,4,FALSE)</f>
        <v>1098686.8944424801</v>
      </c>
      <c r="K18" s="37">
        <f t="shared" si="1"/>
        <v>-0.23149114986881614</v>
      </c>
      <c r="L18" s="37">
        <f t="shared" si="2"/>
        <v>-1.3424800708889961E-3</v>
      </c>
    </row>
    <row r="19" spans="1:12">
      <c r="A19" s="53"/>
      <c r="B19" s="27">
        <v>29</v>
      </c>
      <c r="C19" s="50" t="s">
        <v>23</v>
      </c>
      <c r="D19" s="50"/>
      <c r="E19" s="30">
        <f>RA!D23</f>
        <v>2739820.4473000001</v>
      </c>
      <c r="F19" s="40">
        <f>RA!I23</f>
        <v>85512.5288</v>
      </c>
      <c r="G19" s="31">
        <f t="shared" si="0"/>
        <v>2654307.9185000001</v>
      </c>
      <c r="H19" s="42">
        <f>RA!J23</f>
        <v>3.1210997379142</v>
      </c>
      <c r="I19" s="35">
        <f>VLOOKUP(B19,RMS!B:D,3,FALSE)</f>
        <v>2739821.5394769199</v>
      </c>
      <c r="J19" s="36">
        <f>VLOOKUP(B19,RMS!B:E,4,FALSE)</f>
        <v>2654307.95270256</v>
      </c>
      <c r="K19" s="37">
        <f t="shared" si="1"/>
        <v>-1.0921769198030233</v>
      </c>
      <c r="L19" s="37">
        <f t="shared" si="2"/>
        <v>-3.4202559851109982E-2</v>
      </c>
    </row>
    <row r="20" spans="1:12">
      <c r="A20" s="53"/>
      <c r="B20" s="27">
        <v>31</v>
      </c>
      <c r="C20" s="50" t="s">
        <v>24</v>
      </c>
      <c r="D20" s="50"/>
      <c r="E20" s="30">
        <f>RA!D24</f>
        <v>335815.9706</v>
      </c>
      <c r="F20" s="40">
        <f>RA!I24</f>
        <v>53649.0268</v>
      </c>
      <c r="G20" s="31">
        <f t="shared" si="0"/>
        <v>282166.94380000001</v>
      </c>
      <c r="H20" s="42">
        <f>RA!J24</f>
        <v>15.975722269594799</v>
      </c>
      <c r="I20" s="35">
        <f>VLOOKUP(B20,RMS!B:D,3,FALSE)</f>
        <v>335816.01405255299</v>
      </c>
      <c r="J20" s="36">
        <f>VLOOKUP(B20,RMS!B:E,4,FALSE)</f>
        <v>282166.93820723798</v>
      </c>
      <c r="K20" s="37">
        <f t="shared" si="1"/>
        <v>-4.3452552985399961E-2</v>
      </c>
      <c r="L20" s="37">
        <f t="shared" si="2"/>
        <v>5.5927620269358158E-3</v>
      </c>
    </row>
    <row r="21" spans="1:12">
      <c r="A21" s="53"/>
      <c r="B21" s="27">
        <v>32</v>
      </c>
      <c r="C21" s="50" t="s">
        <v>25</v>
      </c>
      <c r="D21" s="50"/>
      <c r="E21" s="30">
        <f>RA!D25</f>
        <v>313644.27789999999</v>
      </c>
      <c r="F21" s="40">
        <f>RA!I25</f>
        <v>33265.825700000001</v>
      </c>
      <c r="G21" s="31">
        <f t="shared" si="0"/>
        <v>280378.4522</v>
      </c>
      <c r="H21" s="42">
        <f>RA!J25</f>
        <v>10.6062275144092</v>
      </c>
      <c r="I21" s="35">
        <f>VLOOKUP(B21,RMS!B:D,3,FALSE)</f>
        <v>313644.27978472097</v>
      </c>
      <c r="J21" s="36">
        <f>VLOOKUP(B21,RMS!B:E,4,FALSE)</f>
        <v>280378.46248530201</v>
      </c>
      <c r="K21" s="37">
        <f t="shared" si="1"/>
        <v>-1.8847209867089987E-3</v>
      </c>
      <c r="L21" s="37">
        <f t="shared" si="2"/>
        <v>-1.0285302007105201E-2</v>
      </c>
    </row>
    <row r="22" spans="1:12">
      <c r="A22" s="53"/>
      <c r="B22" s="27">
        <v>33</v>
      </c>
      <c r="C22" s="50" t="s">
        <v>26</v>
      </c>
      <c r="D22" s="50"/>
      <c r="E22" s="30">
        <f>RA!D26</f>
        <v>680000.64529999997</v>
      </c>
      <c r="F22" s="40">
        <f>RA!I26</f>
        <v>116343.8891</v>
      </c>
      <c r="G22" s="31">
        <f t="shared" si="0"/>
        <v>563656.75619999995</v>
      </c>
      <c r="H22" s="42">
        <f>RA!J26</f>
        <v>17.109379219584699</v>
      </c>
      <c r="I22" s="35">
        <f>VLOOKUP(B22,RMS!B:D,3,FALSE)</f>
        <v>680000.61197130301</v>
      </c>
      <c r="J22" s="36">
        <f>VLOOKUP(B22,RMS!B:E,4,FALSE)</f>
        <v>563656.84531513997</v>
      </c>
      <c r="K22" s="37">
        <f t="shared" si="1"/>
        <v>3.3328696968965232E-2</v>
      </c>
      <c r="L22" s="37">
        <f t="shared" si="2"/>
        <v>-8.9115140028297901E-2</v>
      </c>
    </row>
    <row r="23" spans="1:12">
      <c r="A23" s="53"/>
      <c r="B23" s="27">
        <v>34</v>
      </c>
      <c r="C23" s="50" t="s">
        <v>27</v>
      </c>
      <c r="D23" s="50"/>
      <c r="E23" s="30">
        <f>RA!D27</f>
        <v>222414.63920000001</v>
      </c>
      <c r="F23" s="40">
        <f>RA!I27</f>
        <v>62431.915000000001</v>
      </c>
      <c r="G23" s="31">
        <f t="shared" si="0"/>
        <v>159982.7242</v>
      </c>
      <c r="H23" s="42">
        <f>RA!J27</f>
        <v>28.070056550486299</v>
      </c>
      <c r="I23" s="35">
        <f>VLOOKUP(B23,RMS!B:D,3,FALSE)</f>
        <v>222414.58427012301</v>
      </c>
      <c r="J23" s="36">
        <f>VLOOKUP(B23,RMS!B:E,4,FALSE)</f>
        <v>159982.71185550201</v>
      </c>
      <c r="K23" s="37">
        <f t="shared" si="1"/>
        <v>5.4929876991081983E-2</v>
      </c>
      <c r="L23" s="37">
        <f t="shared" si="2"/>
        <v>1.234449798357673E-2</v>
      </c>
    </row>
    <row r="24" spans="1:12">
      <c r="A24" s="53"/>
      <c r="B24" s="27">
        <v>35</v>
      </c>
      <c r="C24" s="50" t="s">
        <v>28</v>
      </c>
      <c r="D24" s="50"/>
      <c r="E24" s="30">
        <f>RA!D28</f>
        <v>1031813.7423</v>
      </c>
      <c r="F24" s="40">
        <f>RA!I28</f>
        <v>15126.71</v>
      </c>
      <c r="G24" s="31">
        <f t="shared" si="0"/>
        <v>1016687.0323000001</v>
      </c>
      <c r="H24" s="42">
        <f>RA!J28</f>
        <v>1.46603106547906</v>
      </c>
      <c r="I24" s="35">
        <f>VLOOKUP(B24,RMS!B:D,3,FALSE)</f>
        <v>1031813.74156195</v>
      </c>
      <c r="J24" s="36">
        <f>VLOOKUP(B24,RMS!B:E,4,FALSE)</f>
        <v>1016687.01847716</v>
      </c>
      <c r="K24" s="37">
        <f t="shared" si="1"/>
        <v>7.3805009014904499E-4</v>
      </c>
      <c r="L24" s="37">
        <f t="shared" si="2"/>
        <v>1.3822840061038733E-2</v>
      </c>
    </row>
    <row r="25" spans="1:12">
      <c r="A25" s="53"/>
      <c r="B25" s="27">
        <v>36</v>
      </c>
      <c r="C25" s="50" t="s">
        <v>29</v>
      </c>
      <c r="D25" s="50"/>
      <c r="E25" s="30">
        <f>RA!D29</f>
        <v>589518.69779999997</v>
      </c>
      <c r="F25" s="40">
        <f>RA!I29</f>
        <v>99910.001799999998</v>
      </c>
      <c r="G25" s="31">
        <f t="shared" si="0"/>
        <v>489608.696</v>
      </c>
      <c r="H25" s="42">
        <f>RA!J29</f>
        <v>16.9477239946502</v>
      </c>
      <c r="I25" s="35">
        <f>VLOOKUP(B25,RMS!B:D,3,FALSE)</f>
        <v>589518.697982301</v>
      </c>
      <c r="J25" s="36">
        <f>VLOOKUP(B25,RMS!B:E,4,FALSE)</f>
        <v>489608.67279895599</v>
      </c>
      <c r="K25" s="37">
        <f t="shared" si="1"/>
        <v>-1.8230103887617588E-4</v>
      </c>
      <c r="L25" s="37">
        <f t="shared" si="2"/>
        <v>2.3201044008601457E-2</v>
      </c>
    </row>
    <row r="26" spans="1:12">
      <c r="A26" s="53"/>
      <c r="B26" s="27">
        <v>37</v>
      </c>
      <c r="C26" s="50" t="s">
        <v>30</v>
      </c>
      <c r="D26" s="50"/>
      <c r="E26" s="30">
        <f>RA!D30</f>
        <v>1231959.9820000001</v>
      </c>
      <c r="F26" s="40">
        <f>RA!I30</f>
        <v>154459.40460000001</v>
      </c>
      <c r="G26" s="31">
        <f t="shared" si="0"/>
        <v>1077500.5774000001</v>
      </c>
      <c r="H26" s="42">
        <f>RA!J30</f>
        <v>12.5376965856672</v>
      </c>
      <c r="I26" s="35">
        <f>VLOOKUP(B26,RMS!B:D,3,FALSE)</f>
        <v>1231959.98198407</v>
      </c>
      <c r="J26" s="36">
        <f>VLOOKUP(B26,RMS!B:E,4,FALSE)</f>
        <v>1077500.59327845</v>
      </c>
      <c r="K26" s="37">
        <f t="shared" si="1"/>
        <v>1.5930039808154106E-5</v>
      </c>
      <c r="L26" s="37">
        <f t="shared" si="2"/>
        <v>-1.5878449892625213E-2</v>
      </c>
    </row>
    <row r="27" spans="1:12">
      <c r="A27" s="53"/>
      <c r="B27" s="27">
        <v>38</v>
      </c>
      <c r="C27" s="50" t="s">
        <v>31</v>
      </c>
      <c r="D27" s="50"/>
      <c r="E27" s="30">
        <f>RA!D31</f>
        <v>1071028.8015999999</v>
      </c>
      <c r="F27" s="40">
        <f>RA!I31</f>
        <v>-1964.3852999999999</v>
      </c>
      <c r="G27" s="31">
        <f t="shared" si="0"/>
        <v>1072993.1868999999</v>
      </c>
      <c r="H27" s="42">
        <f>RA!J31</f>
        <v>-0.183411062061583</v>
      </c>
      <c r="I27" s="35">
        <f>VLOOKUP(B27,RMS!B:D,3,FALSE)</f>
        <v>1071028.7017658399</v>
      </c>
      <c r="J27" s="36">
        <f>VLOOKUP(B27,RMS!B:E,4,FALSE)</f>
        <v>1072993.5619159299</v>
      </c>
      <c r="K27" s="37">
        <f t="shared" si="1"/>
        <v>9.9834159947931767E-2</v>
      </c>
      <c r="L27" s="37">
        <f t="shared" si="2"/>
        <v>-0.37501593003980815</v>
      </c>
    </row>
    <row r="28" spans="1:12">
      <c r="A28" s="53"/>
      <c r="B28" s="27">
        <v>39</v>
      </c>
      <c r="C28" s="50" t="s">
        <v>32</v>
      </c>
      <c r="D28" s="50"/>
      <c r="E28" s="30">
        <f>RA!D32</f>
        <v>135941.43470000001</v>
      </c>
      <c r="F28" s="40">
        <f>RA!I32</f>
        <v>30232.621899999998</v>
      </c>
      <c r="G28" s="31">
        <f t="shared" si="0"/>
        <v>105708.81280000001</v>
      </c>
      <c r="H28" s="42">
        <f>RA!J32</f>
        <v>22.239445954589399</v>
      </c>
      <c r="I28" s="35">
        <f>VLOOKUP(B28,RMS!B:D,3,FALSE)</f>
        <v>135941.23914844601</v>
      </c>
      <c r="J28" s="36">
        <f>VLOOKUP(B28,RMS!B:E,4,FALSE)</f>
        <v>105708.852245457</v>
      </c>
      <c r="K28" s="37">
        <f t="shared" si="1"/>
        <v>0.19555155400303192</v>
      </c>
      <c r="L28" s="37">
        <f t="shared" si="2"/>
        <v>-3.94454569905065E-2</v>
      </c>
    </row>
    <row r="29" spans="1:12">
      <c r="A29" s="53"/>
      <c r="B29" s="27">
        <v>40</v>
      </c>
      <c r="C29" s="50" t="s">
        <v>33</v>
      </c>
      <c r="D29" s="50"/>
      <c r="E29" s="30">
        <f>RA!D33</f>
        <v>191.78290000000001</v>
      </c>
      <c r="F29" s="40">
        <f>RA!I33</f>
        <v>44.515700000000002</v>
      </c>
      <c r="G29" s="31">
        <f t="shared" si="0"/>
        <v>147.2672</v>
      </c>
      <c r="H29" s="42">
        <f>RA!J33</f>
        <v>23.211506343892001</v>
      </c>
      <c r="I29" s="35">
        <f>VLOOKUP(B29,RMS!B:D,3,FALSE)</f>
        <v>191.78280000000001</v>
      </c>
      <c r="J29" s="36">
        <f>VLOOKUP(B29,RMS!B:E,4,FALSE)</f>
        <v>147.267</v>
      </c>
      <c r="K29" s="37">
        <f t="shared" si="1"/>
        <v>1.0000000000331966E-4</v>
      </c>
      <c r="L29" s="37">
        <f t="shared" si="2"/>
        <v>2.0000000000663931E-4</v>
      </c>
    </row>
    <row r="30" spans="1:12">
      <c r="A30" s="53"/>
      <c r="B30" s="27">
        <v>41</v>
      </c>
      <c r="C30" s="50" t="s">
        <v>57</v>
      </c>
      <c r="D30" s="50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3"/>
      <c r="B31" s="27">
        <v>42</v>
      </c>
      <c r="C31" s="50" t="s">
        <v>34</v>
      </c>
      <c r="D31" s="50"/>
      <c r="E31" s="30">
        <f>RA!D35</f>
        <v>163627.0687</v>
      </c>
      <c r="F31" s="40">
        <f>RA!I35</f>
        <v>16744.798699999999</v>
      </c>
      <c r="G31" s="31">
        <f t="shared" si="0"/>
        <v>146882.27000000002</v>
      </c>
      <c r="H31" s="42">
        <f>RA!J35</f>
        <v>10.233513826921</v>
      </c>
      <c r="I31" s="35">
        <f>VLOOKUP(B31,RMS!B:D,3,FALSE)</f>
        <v>163627.06839999999</v>
      </c>
      <c r="J31" s="36">
        <f>VLOOKUP(B31,RMS!B:E,4,FALSE)</f>
        <v>146882.2732</v>
      </c>
      <c r="K31" s="37">
        <f t="shared" si="1"/>
        <v>3.0000001424923539E-4</v>
      </c>
      <c r="L31" s="37">
        <f t="shared" si="2"/>
        <v>-3.1999999773688614E-3</v>
      </c>
    </row>
    <row r="32" spans="1:12">
      <c r="A32" s="53"/>
      <c r="B32" s="27">
        <v>71</v>
      </c>
      <c r="C32" s="50" t="s">
        <v>58</v>
      </c>
      <c r="D32" s="50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3"/>
      <c r="B33" s="27">
        <v>72</v>
      </c>
      <c r="C33" s="50" t="s">
        <v>59</v>
      </c>
      <c r="D33" s="50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3"/>
      <c r="B34" s="27">
        <v>73</v>
      </c>
      <c r="C34" s="50" t="s">
        <v>60</v>
      </c>
      <c r="D34" s="50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3"/>
      <c r="B35" s="27">
        <v>75</v>
      </c>
      <c r="C35" s="50" t="s">
        <v>35</v>
      </c>
      <c r="D35" s="50"/>
      <c r="E35" s="30">
        <f>RA!D39</f>
        <v>361701.28029999998</v>
      </c>
      <c r="F35" s="40">
        <f>RA!I39</f>
        <v>9307.9658999999992</v>
      </c>
      <c r="G35" s="31">
        <f t="shared" si="0"/>
        <v>352393.31439999997</v>
      </c>
      <c r="H35" s="42">
        <f>RA!J39</f>
        <v>2.5733848363157201</v>
      </c>
      <c r="I35" s="35">
        <f>VLOOKUP(B35,RMS!B:D,3,FALSE)</f>
        <v>361701.282051282</v>
      </c>
      <c r="J35" s="36">
        <f>VLOOKUP(B35,RMS!B:E,4,FALSE)</f>
        <v>352393.31427350402</v>
      </c>
      <c r="K35" s="37">
        <f t="shared" si="1"/>
        <v>-1.7512820195406675E-3</v>
      </c>
      <c r="L35" s="37">
        <f t="shared" si="2"/>
        <v>1.2649595737457275E-4</v>
      </c>
    </row>
    <row r="36" spans="1:12">
      <c r="A36" s="53"/>
      <c r="B36" s="27">
        <v>76</v>
      </c>
      <c r="C36" s="50" t="s">
        <v>36</v>
      </c>
      <c r="D36" s="50"/>
      <c r="E36" s="30">
        <f>RA!D40</f>
        <v>626821.41509999998</v>
      </c>
      <c r="F36" s="40">
        <f>RA!I40</f>
        <v>31218.036</v>
      </c>
      <c r="G36" s="31">
        <f t="shared" si="0"/>
        <v>595603.37910000002</v>
      </c>
      <c r="H36" s="42">
        <f>RA!J40</f>
        <v>4.9803716414219199</v>
      </c>
      <c r="I36" s="35">
        <f>VLOOKUP(B36,RMS!B:D,3,FALSE)</f>
        <v>626821.40933846205</v>
      </c>
      <c r="J36" s="36">
        <f>VLOOKUP(B36,RMS!B:E,4,FALSE)</f>
        <v>595603.37995042698</v>
      </c>
      <c r="K36" s="37">
        <f t="shared" si="1"/>
        <v>5.7615379337221384E-3</v>
      </c>
      <c r="L36" s="37">
        <f t="shared" si="2"/>
        <v>-8.5042696446180344E-4</v>
      </c>
    </row>
    <row r="37" spans="1:12">
      <c r="A37" s="53"/>
      <c r="B37" s="27">
        <v>77</v>
      </c>
      <c r="C37" s="50" t="s">
        <v>61</v>
      </c>
      <c r="D37" s="50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3"/>
      <c r="B38" s="27">
        <v>78</v>
      </c>
      <c r="C38" s="50" t="s">
        <v>62</v>
      </c>
      <c r="D38" s="50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3"/>
      <c r="B39" s="27">
        <v>99</v>
      </c>
      <c r="C39" s="50" t="s">
        <v>37</v>
      </c>
      <c r="D39" s="50"/>
      <c r="E39" s="30">
        <f>RA!D43</f>
        <v>61616.610699999997</v>
      </c>
      <c r="F39" s="40">
        <f>RA!I43</f>
        <v>9668.9995999999992</v>
      </c>
      <c r="G39" s="31">
        <f t="shared" si="0"/>
        <v>51947.611099999995</v>
      </c>
      <c r="H39" s="42">
        <f>RA!J43</f>
        <v>15.6921964550705</v>
      </c>
      <c r="I39" s="35">
        <f>VLOOKUP(B39,RMS!B:D,3,FALSE)</f>
        <v>61616.610543831797</v>
      </c>
      <c r="J39" s="36">
        <f>VLOOKUP(B39,RMS!B:E,4,FALSE)</f>
        <v>51947.611073292501</v>
      </c>
      <c r="K39" s="37">
        <f t="shared" si="1"/>
        <v>1.561682001920417E-4</v>
      </c>
      <c r="L39" s="37">
        <f t="shared" si="2"/>
        <v>2.6707493816502392E-5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43" t="s">
        <v>42</v>
      </c>
      <c r="W1" s="58"/>
    </row>
    <row r="2" spans="1:23" ht="12.7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43"/>
      <c r="W2" s="58"/>
    </row>
    <row r="3" spans="1:23" ht="23.25" thickBo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13" t="s">
        <v>43</v>
      </c>
      <c r="W3" s="58"/>
    </row>
    <row r="4" spans="1:23" ht="12.75" thickTop="1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W4" s="58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59" t="s">
        <v>6</v>
      </c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1" t="s">
        <v>7</v>
      </c>
      <c r="B7" s="62"/>
      <c r="C7" s="63"/>
      <c r="D7" s="7">
        <v>17937949.3675</v>
      </c>
      <c r="E7" s="7">
        <v>20654791</v>
      </c>
      <c r="F7" s="44">
        <v>86.846433679721102</v>
      </c>
      <c r="G7" s="16"/>
      <c r="H7" s="16"/>
      <c r="I7" s="7">
        <v>1378082.1481999999</v>
      </c>
      <c r="J7" s="44">
        <v>7.6824954735172302</v>
      </c>
      <c r="K7" s="16"/>
      <c r="L7" s="16"/>
      <c r="M7" s="16"/>
      <c r="N7" s="7">
        <v>201613701.65200001</v>
      </c>
      <c r="O7" s="7">
        <v>1059526674.3845</v>
      </c>
      <c r="P7" s="7">
        <v>1805418</v>
      </c>
      <c r="Q7" s="7">
        <v>1714438</v>
      </c>
      <c r="R7" s="7">
        <v>5.3066952552381697</v>
      </c>
      <c r="S7" s="7">
        <v>11.3932815834339</v>
      </c>
      <c r="T7" s="7">
        <v>11.0684880517697</v>
      </c>
      <c r="U7" s="45">
        <v>2.9343983581587199</v>
      </c>
    </row>
    <row r="8" spans="1:23" ht="12" thickBot="1">
      <c r="A8" s="64">
        <v>41468</v>
      </c>
      <c r="B8" s="54" t="s">
        <v>8</v>
      </c>
      <c r="C8" s="55"/>
      <c r="D8" s="8">
        <v>623939.19209999999</v>
      </c>
      <c r="E8" s="8">
        <v>571689</v>
      </c>
      <c r="F8" s="46">
        <v>109.139618236489</v>
      </c>
      <c r="G8" s="9"/>
      <c r="H8" s="9"/>
      <c r="I8" s="8">
        <v>67113.533100000001</v>
      </c>
      <c r="J8" s="46">
        <v>10.756422092049601</v>
      </c>
      <c r="K8" s="9"/>
      <c r="L8" s="9"/>
      <c r="M8" s="9"/>
      <c r="N8" s="8">
        <v>7239043.6484000003</v>
      </c>
      <c r="O8" s="8">
        <v>32704813.8928</v>
      </c>
      <c r="P8" s="8">
        <v>57215</v>
      </c>
      <c r="Q8" s="8">
        <v>53254</v>
      </c>
      <c r="R8" s="8">
        <v>7.4379389341645803</v>
      </c>
      <c r="S8" s="8">
        <v>12.839586996416999</v>
      </c>
      <c r="T8" s="8">
        <v>12.6011721185263</v>
      </c>
      <c r="U8" s="47">
        <v>1.8920055662139199</v>
      </c>
    </row>
    <row r="9" spans="1:23" ht="12" thickBot="1">
      <c r="A9" s="65"/>
      <c r="B9" s="54" t="s">
        <v>9</v>
      </c>
      <c r="C9" s="55"/>
      <c r="D9" s="8">
        <v>112909.0411</v>
      </c>
      <c r="E9" s="8">
        <v>142943</v>
      </c>
      <c r="F9" s="46">
        <v>78.988856467263204</v>
      </c>
      <c r="G9" s="9"/>
      <c r="H9" s="9"/>
      <c r="I9" s="8">
        <v>21207.4077</v>
      </c>
      <c r="J9" s="46">
        <v>18.782736522593702</v>
      </c>
      <c r="K9" s="9"/>
      <c r="L9" s="9"/>
      <c r="M9" s="9"/>
      <c r="N9" s="8">
        <v>1422631.2904000001</v>
      </c>
      <c r="O9" s="8">
        <v>6505606.5116999997</v>
      </c>
      <c r="P9" s="8">
        <v>10524</v>
      </c>
      <c r="Q9" s="8">
        <v>10078</v>
      </c>
      <c r="R9" s="8">
        <v>4.4254812462790198</v>
      </c>
      <c r="S9" s="8">
        <v>12.3186915621437</v>
      </c>
      <c r="T9" s="8">
        <v>11.776821790037699</v>
      </c>
      <c r="U9" s="47">
        <v>4.6011545539760696</v>
      </c>
    </row>
    <row r="10" spans="1:23" ht="12" thickBot="1">
      <c r="A10" s="65"/>
      <c r="B10" s="54" t="s">
        <v>10</v>
      </c>
      <c r="C10" s="55"/>
      <c r="D10" s="8">
        <v>184801.86660000001</v>
      </c>
      <c r="E10" s="8">
        <v>188145</v>
      </c>
      <c r="F10" s="46">
        <v>98.223108028382399</v>
      </c>
      <c r="G10" s="9"/>
      <c r="H10" s="9"/>
      <c r="I10" s="8">
        <v>38256.169300000001</v>
      </c>
      <c r="J10" s="46">
        <v>20.701181218480201</v>
      </c>
      <c r="K10" s="9"/>
      <c r="L10" s="9"/>
      <c r="M10" s="9"/>
      <c r="N10" s="8">
        <v>2116519.7836000002</v>
      </c>
      <c r="O10" s="8">
        <v>10527823.9461</v>
      </c>
      <c r="P10" s="8">
        <v>107766</v>
      </c>
      <c r="Q10" s="8">
        <v>101715</v>
      </c>
      <c r="R10" s="8">
        <v>5.9489750774222001</v>
      </c>
      <c r="S10" s="8">
        <v>2.0191952935063</v>
      </c>
      <c r="T10" s="8">
        <v>1.7640902521752</v>
      </c>
      <c r="U10" s="47">
        <v>14.46099716364</v>
      </c>
    </row>
    <row r="11" spans="1:23" ht="12" thickBot="1">
      <c r="A11" s="65"/>
      <c r="B11" s="54" t="s">
        <v>11</v>
      </c>
      <c r="C11" s="55"/>
      <c r="D11" s="8">
        <v>55348.779499999997</v>
      </c>
      <c r="E11" s="8">
        <v>60120</v>
      </c>
      <c r="F11" s="46">
        <v>92.063838157019305</v>
      </c>
      <c r="G11" s="9"/>
      <c r="H11" s="9"/>
      <c r="I11" s="8">
        <v>9363.0527000000002</v>
      </c>
      <c r="J11" s="46">
        <v>16.916457389995401</v>
      </c>
      <c r="K11" s="9"/>
      <c r="L11" s="9"/>
      <c r="M11" s="9"/>
      <c r="N11" s="8">
        <v>665339.82979999995</v>
      </c>
      <c r="O11" s="8">
        <v>3884160.1375000002</v>
      </c>
      <c r="P11" s="8">
        <v>3865</v>
      </c>
      <c r="Q11" s="8">
        <v>3393</v>
      </c>
      <c r="R11" s="8">
        <v>13.910993221338</v>
      </c>
      <c r="S11" s="8">
        <v>16.958188874514899</v>
      </c>
      <c r="T11" s="8">
        <v>16.646743295019199</v>
      </c>
      <c r="U11" s="47">
        <v>1.8709099670498599</v>
      </c>
    </row>
    <row r="12" spans="1:23" ht="12" thickBot="1">
      <c r="A12" s="65"/>
      <c r="B12" s="54" t="s">
        <v>12</v>
      </c>
      <c r="C12" s="55"/>
      <c r="D12" s="8">
        <v>195879.38320000001</v>
      </c>
      <c r="E12" s="8">
        <v>220374</v>
      </c>
      <c r="F12" s="46">
        <v>88.884978808752393</v>
      </c>
      <c r="G12" s="9"/>
      <c r="H12" s="9"/>
      <c r="I12" s="8">
        <v>11439.6024</v>
      </c>
      <c r="J12" s="46">
        <v>5.8401258024790401</v>
      </c>
      <c r="K12" s="9"/>
      <c r="L12" s="9"/>
      <c r="M12" s="9"/>
      <c r="N12" s="8">
        <v>2358730.9347000001</v>
      </c>
      <c r="O12" s="8">
        <v>15400121.715500001</v>
      </c>
      <c r="P12" s="8">
        <v>3840</v>
      </c>
      <c r="Q12" s="8">
        <v>3233</v>
      </c>
      <c r="R12" s="8">
        <v>18.775131456851199</v>
      </c>
      <c r="S12" s="8">
        <v>61.545859374999999</v>
      </c>
      <c r="T12" s="8">
        <v>61.004082895143803</v>
      </c>
      <c r="U12" s="47">
        <v>0.88809872084691899</v>
      </c>
    </row>
    <row r="13" spans="1:23" ht="12" thickBot="1">
      <c r="A13" s="65"/>
      <c r="B13" s="54" t="s">
        <v>13</v>
      </c>
      <c r="C13" s="55"/>
      <c r="D13" s="8">
        <v>315766.54340000002</v>
      </c>
      <c r="E13" s="8">
        <v>371344</v>
      </c>
      <c r="F13" s="46">
        <v>85.033430835020894</v>
      </c>
      <c r="G13" s="9"/>
      <c r="H13" s="9"/>
      <c r="I13" s="8">
        <v>57652.352500000001</v>
      </c>
      <c r="J13" s="46">
        <v>18.257904044941299</v>
      </c>
      <c r="K13" s="9"/>
      <c r="L13" s="9"/>
      <c r="M13" s="9"/>
      <c r="N13" s="8">
        <v>3821185.9619</v>
      </c>
      <c r="O13" s="8">
        <v>18551503.234200001</v>
      </c>
      <c r="P13" s="8">
        <v>19471</v>
      </c>
      <c r="Q13" s="8">
        <v>17646</v>
      </c>
      <c r="R13" s="8">
        <v>10.3422872038989</v>
      </c>
      <c r="S13" s="8">
        <v>19.096067484977699</v>
      </c>
      <c r="T13" s="8">
        <v>19.565217613056799</v>
      </c>
      <c r="U13" s="47">
        <v>-2.3978784052268298</v>
      </c>
    </row>
    <row r="14" spans="1:23" ht="12" thickBot="1">
      <c r="A14" s="65"/>
      <c r="B14" s="54" t="s">
        <v>14</v>
      </c>
      <c r="C14" s="55"/>
      <c r="D14" s="8">
        <v>174072.6839</v>
      </c>
      <c r="E14" s="8">
        <v>198749</v>
      </c>
      <c r="F14" s="46">
        <v>87.584181002168606</v>
      </c>
      <c r="G14" s="9"/>
      <c r="H14" s="9"/>
      <c r="I14" s="8">
        <v>14456.6787</v>
      </c>
      <c r="J14" s="46">
        <v>8.3049668541360404</v>
      </c>
      <c r="K14" s="9"/>
      <c r="L14" s="9"/>
      <c r="M14" s="9"/>
      <c r="N14" s="8">
        <v>2040278.2368000001</v>
      </c>
      <c r="O14" s="8">
        <v>10666001.859099999</v>
      </c>
      <c r="P14" s="8">
        <v>4051</v>
      </c>
      <c r="Q14" s="8">
        <v>3676</v>
      </c>
      <c r="R14" s="8">
        <v>10.2013057671382</v>
      </c>
      <c r="S14" s="8">
        <v>50.743895334485302</v>
      </c>
      <c r="T14" s="8">
        <v>50.640318280739898</v>
      </c>
      <c r="U14" s="47">
        <v>0.204534760566011</v>
      </c>
    </row>
    <row r="15" spans="1:23" ht="12" thickBot="1">
      <c r="A15" s="65"/>
      <c r="B15" s="54" t="s">
        <v>15</v>
      </c>
      <c r="C15" s="55"/>
      <c r="D15" s="8">
        <v>138974.36259999999</v>
      </c>
      <c r="E15" s="8">
        <v>131306</v>
      </c>
      <c r="F15" s="46">
        <v>105.84007021766</v>
      </c>
      <c r="G15" s="9"/>
      <c r="H15" s="9"/>
      <c r="I15" s="8">
        <v>18355.735700000001</v>
      </c>
      <c r="J15" s="46">
        <v>13.2080013583743</v>
      </c>
      <c r="K15" s="9"/>
      <c r="L15" s="9"/>
      <c r="M15" s="9"/>
      <c r="N15" s="8">
        <v>1432924.1317</v>
      </c>
      <c r="O15" s="8">
        <v>6940575.9413999999</v>
      </c>
      <c r="P15" s="8">
        <v>8315</v>
      </c>
      <c r="Q15" s="8">
        <v>7381</v>
      </c>
      <c r="R15" s="8">
        <v>12.6541119089554</v>
      </c>
      <c r="S15" s="8">
        <v>19.649741431148499</v>
      </c>
      <c r="T15" s="8">
        <v>20.389337488145198</v>
      </c>
      <c r="U15" s="47">
        <v>-3.6273667912296301</v>
      </c>
    </row>
    <row r="16" spans="1:23" ht="12" thickBot="1">
      <c r="A16" s="65"/>
      <c r="B16" s="54" t="s">
        <v>16</v>
      </c>
      <c r="C16" s="55"/>
      <c r="D16" s="8">
        <v>1254399.9029999999</v>
      </c>
      <c r="E16" s="8">
        <v>1005554</v>
      </c>
      <c r="F16" s="46">
        <v>124.747144658566</v>
      </c>
      <c r="G16" s="9"/>
      <c r="H16" s="9"/>
      <c r="I16" s="8">
        <v>-1872.5353</v>
      </c>
      <c r="J16" s="46">
        <v>-0.149277379209109</v>
      </c>
      <c r="K16" s="9"/>
      <c r="L16" s="9"/>
      <c r="M16" s="9"/>
      <c r="N16" s="8">
        <v>11956686.7455</v>
      </c>
      <c r="O16" s="8">
        <v>58652682.1558</v>
      </c>
      <c r="P16" s="8">
        <v>148396</v>
      </c>
      <c r="Q16" s="8">
        <v>141441</v>
      </c>
      <c r="R16" s="8">
        <v>4.9172446461775499</v>
      </c>
      <c r="S16" s="8">
        <v>9.8511013100083602</v>
      </c>
      <c r="T16" s="8">
        <v>8.9635952800107503</v>
      </c>
      <c r="U16" s="47">
        <v>9.9012282713923305</v>
      </c>
    </row>
    <row r="17" spans="1:21" ht="12" thickBot="1">
      <c r="A17" s="65"/>
      <c r="B17" s="54" t="s">
        <v>17</v>
      </c>
      <c r="C17" s="55"/>
      <c r="D17" s="8">
        <v>675152.60270000005</v>
      </c>
      <c r="E17" s="8">
        <v>1088061</v>
      </c>
      <c r="F17" s="46">
        <v>62.050988198272002</v>
      </c>
      <c r="G17" s="9"/>
      <c r="H17" s="9"/>
      <c r="I17" s="8">
        <v>51431.716699999997</v>
      </c>
      <c r="J17" s="46">
        <v>7.6177913695836503</v>
      </c>
      <c r="K17" s="9"/>
      <c r="L17" s="9"/>
      <c r="M17" s="9"/>
      <c r="N17" s="8">
        <v>5532641.4308000002</v>
      </c>
      <c r="O17" s="8">
        <v>42384310.546599999</v>
      </c>
      <c r="P17" s="8">
        <v>14322</v>
      </c>
      <c r="Q17" s="8">
        <v>13144</v>
      </c>
      <c r="R17" s="8">
        <v>8.9622641509433905</v>
      </c>
      <c r="S17" s="8">
        <v>55.316577991900601</v>
      </c>
      <c r="T17" s="8">
        <v>46.298813146682903</v>
      </c>
      <c r="U17" s="47">
        <v>19.477313201631699</v>
      </c>
    </row>
    <row r="18" spans="1:21" ht="12" thickBot="1">
      <c r="A18" s="65"/>
      <c r="B18" s="54" t="s">
        <v>18</v>
      </c>
      <c r="C18" s="55"/>
      <c r="D18" s="8">
        <v>1687727.4199000001</v>
      </c>
      <c r="E18" s="8">
        <v>2060990</v>
      </c>
      <c r="F18" s="46">
        <v>81.8891610294082</v>
      </c>
      <c r="G18" s="9"/>
      <c r="H18" s="9"/>
      <c r="I18" s="8">
        <v>149433.255</v>
      </c>
      <c r="J18" s="46">
        <v>8.8541107549733393</v>
      </c>
      <c r="K18" s="9"/>
      <c r="L18" s="9"/>
      <c r="M18" s="9"/>
      <c r="N18" s="8">
        <v>20672430.5086</v>
      </c>
      <c r="O18" s="8">
        <v>101166603.7622</v>
      </c>
      <c r="P18" s="8">
        <v>256876</v>
      </c>
      <c r="Q18" s="8">
        <v>248276</v>
      </c>
      <c r="R18" s="8">
        <v>3.4638869645072301</v>
      </c>
      <c r="S18" s="8">
        <v>7.6938672051885</v>
      </c>
      <c r="T18" s="8">
        <v>7.6102209456411396</v>
      </c>
      <c r="U18" s="47">
        <v>1.09913050021582</v>
      </c>
    </row>
    <row r="19" spans="1:21" ht="12" thickBot="1">
      <c r="A19" s="65"/>
      <c r="B19" s="54" t="s">
        <v>19</v>
      </c>
      <c r="C19" s="55"/>
      <c r="D19" s="8">
        <v>569503.5294</v>
      </c>
      <c r="E19" s="8">
        <v>628444</v>
      </c>
      <c r="F19" s="46">
        <v>90.621205612592405</v>
      </c>
      <c r="G19" s="9"/>
      <c r="H19" s="9"/>
      <c r="I19" s="8">
        <v>36243.612099999998</v>
      </c>
      <c r="J19" s="46">
        <v>6.3640715516169699</v>
      </c>
      <c r="K19" s="9"/>
      <c r="L19" s="9"/>
      <c r="M19" s="9"/>
      <c r="N19" s="8">
        <v>5899725.3168000001</v>
      </c>
      <c r="O19" s="8">
        <v>37955748.873999998</v>
      </c>
      <c r="P19" s="8">
        <v>21467</v>
      </c>
      <c r="Q19" s="8">
        <v>20487</v>
      </c>
      <c r="R19" s="8">
        <v>4.7835212573827297</v>
      </c>
      <c r="S19" s="8">
        <v>31.150872506638098</v>
      </c>
      <c r="T19" s="8">
        <v>27.0691960755601</v>
      </c>
      <c r="U19" s="47">
        <v>15.0786762181061</v>
      </c>
    </row>
    <row r="20" spans="1:21" ht="12" thickBot="1">
      <c r="A20" s="65"/>
      <c r="B20" s="54" t="s">
        <v>20</v>
      </c>
      <c r="C20" s="55"/>
      <c r="D20" s="8">
        <v>780023.29079999996</v>
      </c>
      <c r="E20" s="8">
        <v>843850</v>
      </c>
      <c r="F20" s="46">
        <v>92.436249428215902</v>
      </c>
      <c r="G20" s="9"/>
      <c r="H20" s="9"/>
      <c r="I20" s="8">
        <v>33200.368199999997</v>
      </c>
      <c r="J20" s="46">
        <v>4.2563303675136899</v>
      </c>
      <c r="K20" s="9"/>
      <c r="L20" s="9"/>
      <c r="M20" s="9"/>
      <c r="N20" s="8">
        <v>10496190.914799999</v>
      </c>
      <c r="O20" s="8">
        <v>61013321.780199997</v>
      </c>
      <c r="P20" s="8">
        <v>58080</v>
      </c>
      <c r="Q20" s="8">
        <v>54638</v>
      </c>
      <c r="R20" s="8">
        <v>6.2996449357589901</v>
      </c>
      <c r="S20" s="8">
        <v>15.381811811294799</v>
      </c>
      <c r="T20" s="8">
        <v>15.153397086277</v>
      </c>
      <c r="U20" s="47">
        <v>1.50734996065449</v>
      </c>
    </row>
    <row r="21" spans="1:21" ht="12" thickBot="1">
      <c r="A21" s="65"/>
      <c r="B21" s="54" t="s">
        <v>21</v>
      </c>
      <c r="C21" s="55"/>
      <c r="D21" s="8">
        <v>370524.98389999999</v>
      </c>
      <c r="E21" s="8">
        <v>449441</v>
      </c>
      <c r="F21" s="46">
        <v>82.441295720684096</v>
      </c>
      <c r="G21" s="9"/>
      <c r="H21" s="9"/>
      <c r="I21" s="8">
        <v>21527.249199999998</v>
      </c>
      <c r="J21" s="46">
        <v>5.8099318899936696</v>
      </c>
      <c r="K21" s="9"/>
      <c r="L21" s="9"/>
      <c r="M21" s="9"/>
      <c r="N21" s="8">
        <v>4403554.7446999997</v>
      </c>
      <c r="O21" s="8">
        <v>21284955.882399999</v>
      </c>
      <c r="P21" s="8">
        <v>50386</v>
      </c>
      <c r="Q21" s="8">
        <v>49312</v>
      </c>
      <c r="R21" s="8">
        <v>2.1779688513952098</v>
      </c>
      <c r="S21" s="8">
        <v>8.4573540249275592</v>
      </c>
      <c r="T21" s="8">
        <v>8.5215407933160296</v>
      </c>
      <c r="U21" s="47">
        <v>-0.75322960888500901</v>
      </c>
    </row>
    <row r="22" spans="1:21" ht="12" thickBot="1">
      <c r="A22" s="65"/>
      <c r="B22" s="54" t="s">
        <v>22</v>
      </c>
      <c r="C22" s="55"/>
      <c r="D22" s="8">
        <v>1233008.9890000001</v>
      </c>
      <c r="E22" s="8">
        <v>1188820</v>
      </c>
      <c r="F22" s="46">
        <v>103.71704623071599</v>
      </c>
      <c r="G22" s="9"/>
      <c r="H22" s="9"/>
      <c r="I22" s="8">
        <v>134322.09589999999</v>
      </c>
      <c r="J22" s="46">
        <v>10.893845632783099</v>
      </c>
      <c r="K22" s="9"/>
      <c r="L22" s="9"/>
      <c r="M22" s="9"/>
      <c r="N22" s="8">
        <v>14573015.5516</v>
      </c>
      <c r="O22" s="8">
        <v>80319675.182699993</v>
      </c>
      <c r="P22" s="8">
        <v>135878</v>
      </c>
      <c r="Q22" s="8">
        <v>125053</v>
      </c>
      <c r="R22" s="8">
        <v>8.6563297162003394</v>
      </c>
      <c r="S22" s="8">
        <v>10.601074129734</v>
      </c>
      <c r="T22" s="8">
        <v>10.4090521586847</v>
      </c>
      <c r="U22" s="47">
        <v>1.8447594278706301</v>
      </c>
    </row>
    <row r="23" spans="1:21" ht="12" thickBot="1">
      <c r="A23" s="65"/>
      <c r="B23" s="54" t="s">
        <v>23</v>
      </c>
      <c r="C23" s="55"/>
      <c r="D23" s="8">
        <v>2739820.4473000001</v>
      </c>
      <c r="E23" s="8">
        <v>2620713</v>
      </c>
      <c r="F23" s="46">
        <v>104.544848951411</v>
      </c>
      <c r="G23" s="9"/>
      <c r="H23" s="9"/>
      <c r="I23" s="8">
        <v>85512.5288</v>
      </c>
      <c r="J23" s="46">
        <v>3.1210997379142</v>
      </c>
      <c r="K23" s="9"/>
      <c r="L23" s="9"/>
      <c r="M23" s="9"/>
      <c r="N23" s="8">
        <v>31824185.84</v>
      </c>
      <c r="O23" s="8">
        <v>161669477.79269999</v>
      </c>
      <c r="P23" s="8">
        <v>195191</v>
      </c>
      <c r="Q23" s="8">
        <v>188001</v>
      </c>
      <c r="R23" s="8">
        <v>3.82444774229924</v>
      </c>
      <c r="S23" s="8">
        <v>16.458087819110499</v>
      </c>
      <c r="T23" s="8">
        <v>16.939339045005099</v>
      </c>
      <c r="U23" s="47">
        <v>-2.8410271771287001</v>
      </c>
    </row>
    <row r="24" spans="1:21" ht="12" thickBot="1">
      <c r="A24" s="65"/>
      <c r="B24" s="54" t="s">
        <v>24</v>
      </c>
      <c r="C24" s="55"/>
      <c r="D24" s="8">
        <v>335815.9706</v>
      </c>
      <c r="E24" s="8">
        <v>456211</v>
      </c>
      <c r="F24" s="46">
        <v>73.609792530210797</v>
      </c>
      <c r="G24" s="9"/>
      <c r="H24" s="9"/>
      <c r="I24" s="8">
        <v>53649.0268</v>
      </c>
      <c r="J24" s="46">
        <v>15.975722269594799</v>
      </c>
      <c r="K24" s="9"/>
      <c r="L24" s="9"/>
      <c r="M24" s="9"/>
      <c r="N24" s="8">
        <v>3817843.7618999998</v>
      </c>
      <c r="O24" s="8">
        <v>17592808.919500001</v>
      </c>
      <c r="P24" s="8">
        <v>47406</v>
      </c>
      <c r="Q24" s="8">
        <v>44129</v>
      </c>
      <c r="R24" s="8">
        <v>7.4259557207278597</v>
      </c>
      <c r="S24" s="8">
        <v>8.24463551449184</v>
      </c>
      <c r="T24" s="8">
        <v>8.0539697296562398</v>
      </c>
      <c r="U24" s="47">
        <v>2.3673516444137301</v>
      </c>
    </row>
    <row r="25" spans="1:21" ht="12" thickBot="1">
      <c r="A25" s="65"/>
      <c r="B25" s="54" t="s">
        <v>25</v>
      </c>
      <c r="C25" s="55"/>
      <c r="D25" s="8">
        <v>313644.27789999999</v>
      </c>
      <c r="E25" s="8">
        <v>323682</v>
      </c>
      <c r="F25" s="46">
        <v>96.898893945292002</v>
      </c>
      <c r="G25" s="9"/>
      <c r="H25" s="9"/>
      <c r="I25" s="8">
        <v>33265.825700000001</v>
      </c>
      <c r="J25" s="46">
        <v>10.6062275144092</v>
      </c>
      <c r="K25" s="9"/>
      <c r="L25" s="9"/>
      <c r="M25" s="9"/>
      <c r="N25" s="8">
        <v>2765440.7519999999</v>
      </c>
      <c r="O25" s="8">
        <v>13524901.2864</v>
      </c>
      <c r="P25" s="8">
        <v>23207</v>
      </c>
      <c r="Q25" s="8">
        <v>20691</v>
      </c>
      <c r="R25" s="8">
        <v>12.1598762747088</v>
      </c>
      <c r="S25" s="8">
        <v>15.2245457275822</v>
      </c>
      <c r="T25" s="8">
        <v>15.5873842395244</v>
      </c>
      <c r="U25" s="47">
        <v>-2.3277703710042599</v>
      </c>
    </row>
    <row r="26" spans="1:21" ht="12" thickBot="1">
      <c r="A26" s="65"/>
      <c r="B26" s="54" t="s">
        <v>26</v>
      </c>
      <c r="C26" s="55"/>
      <c r="D26" s="8">
        <v>680000.64529999997</v>
      </c>
      <c r="E26" s="8">
        <v>615928</v>
      </c>
      <c r="F26" s="46">
        <v>110.40261934836499</v>
      </c>
      <c r="G26" s="9"/>
      <c r="H26" s="9"/>
      <c r="I26" s="8">
        <v>116343.8891</v>
      </c>
      <c r="J26" s="46">
        <v>17.109379219584699</v>
      </c>
      <c r="K26" s="9"/>
      <c r="L26" s="9"/>
      <c r="M26" s="9"/>
      <c r="N26" s="8">
        <v>7622945.7191000003</v>
      </c>
      <c r="O26" s="8">
        <v>36776403.590700001</v>
      </c>
      <c r="P26" s="8">
        <v>85143</v>
      </c>
      <c r="Q26" s="8">
        <v>82836</v>
      </c>
      <c r="R26" s="8">
        <v>2.78502100535998</v>
      </c>
      <c r="S26" s="8">
        <v>9.1367231316725999</v>
      </c>
      <c r="T26" s="8">
        <v>9.7304884567096401</v>
      </c>
      <c r="U26" s="47">
        <v>-6.1021122185044501</v>
      </c>
    </row>
    <row r="27" spans="1:21" ht="12" thickBot="1">
      <c r="A27" s="65"/>
      <c r="B27" s="54" t="s">
        <v>27</v>
      </c>
      <c r="C27" s="55"/>
      <c r="D27" s="8">
        <v>222414.63920000001</v>
      </c>
      <c r="E27" s="8">
        <v>320598</v>
      </c>
      <c r="F27" s="46">
        <v>69.374930348910496</v>
      </c>
      <c r="G27" s="9"/>
      <c r="H27" s="9"/>
      <c r="I27" s="8">
        <v>62431.915000000001</v>
      </c>
      <c r="J27" s="46">
        <v>28.070056550486299</v>
      </c>
      <c r="K27" s="9"/>
      <c r="L27" s="9"/>
      <c r="M27" s="9"/>
      <c r="N27" s="8">
        <v>2911618.9983000001</v>
      </c>
      <c r="O27" s="8">
        <v>15299633.193</v>
      </c>
      <c r="P27" s="8">
        <v>47310</v>
      </c>
      <c r="Q27" s="8">
        <v>46026</v>
      </c>
      <c r="R27" s="8">
        <v>2.7897275453004902</v>
      </c>
      <c r="S27" s="8">
        <v>5.4836802367364204</v>
      </c>
      <c r="T27" s="8">
        <v>5.7901578281840704</v>
      </c>
      <c r="U27" s="47">
        <v>-5.29307836749883</v>
      </c>
    </row>
    <row r="28" spans="1:21" ht="12" thickBot="1">
      <c r="A28" s="65"/>
      <c r="B28" s="54" t="s">
        <v>28</v>
      </c>
      <c r="C28" s="55"/>
      <c r="D28" s="8">
        <v>1031813.7423</v>
      </c>
      <c r="E28" s="8">
        <v>882532</v>
      </c>
      <c r="F28" s="46">
        <v>116.915164809888</v>
      </c>
      <c r="G28" s="9"/>
      <c r="H28" s="9"/>
      <c r="I28" s="8">
        <v>15126.71</v>
      </c>
      <c r="J28" s="46">
        <v>1.46603106547906</v>
      </c>
      <c r="K28" s="9"/>
      <c r="L28" s="9"/>
      <c r="M28" s="9"/>
      <c r="N28" s="8">
        <v>10636811.5548</v>
      </c>
      <c r="O28" s="8">
        <v>52416134.950499997</v>
      </c>
      <c r="P28" s="8">
        <v>76634</v>
      </c>
      <c r="Q28" s="8">
        <v>70888</v>
      </c>
      <c r="R28" s="8">
        <v>8.1057442726554498</v>
      </c>
      <c r="S28" s="8">
        <v>13.500421113343901</v>
      </c>
      <c r="T28" s="8">
        <v>12.902818682992899</v>
      </c>
      <c r="U28" s="47">
        <v>4.6315649706738302</v>
      </c>
    </row>
    <row r="29" spans="1:21" ht="12" thickBot="1">
      <c r="A29" s="65"/>
      <c r="B29" s="54" t="s">
        <v>29</v>
      </c>
      <c r="C29" s="55"/>
      <c r="D29" s="8">
        <v>589518.69779999997</v>
      </c>
      <c r="E29" s="8">
        <v>577599</v>
      </c>
      <c r="F29" s="46">
        <v>102.063663164237</v>
      </c>
      <c r="G29" s="9"/>
      <c r="H29" s="9"/>
      <c r="I29" s="8">
        <v>99910.001799999998</v>
      </c>
      <c r="J29" s="46">
        <v>16.9477239946502</v>
      </c>
      <c r="K29" s="9"/>
      <c r="L29" s="9"/>
      <c r="M29" s="9"/>
      <c r="N29" s="8">
        <v>6707636.8082999997</v>
      </c>
      <c r="O29" s="8">
        <v>37570219.940300003</v>
      </c>
      <c r="P29" s="8">
        <v>213266</v>
      </c>
      <c r="Q29" s="8">
        <v>204401</v>
      </c>
      <c r="R29" s="8">
        <v>4.3370629302204904</v>
      </c>
      <c r="S29" s="8">
        <v>2.7673183376628301</v>
      </c>
      <c r="T29" s="8">
        <v>2.73705926683333</v>
      </c>
      <c r="U29" s="47">
        <v>1.1055321744823501</v>
      </c>
    </row>
    <row r="30" spans="1:21" ht="12" thickBot="1">
      <c r="A30" s="65"/>
      <c r="B30" s="54" t="s">
        <v>30</v>
      </c>
      <c r="C30" s="55"/>
      <c r="D30" s="8">
        <v>1231959.9820000001</v>
      </c>
      <c r="E30" s="8">
        <v>1311533</v>
      </c>
      <c r="F30" s="46">
        <v>93.932823802374799</v>
      </c>
      <c r="G30" s="9"/>
      <c r="H30" s="9"/>
      <c r="I30" s="8">
        <v>154459.40460000001</v>
      </c>
      <c r="J30" s="46">
        <v>12.5376965856672</v>
      </c>
      <c r="K30" s="9"/>
      <c r="L30" s="9"/>
      <c r="M30" s="9"/>
      <c r="N30" s="8">
        <v>14145669.1559</v>
      </c>
      <c r="O30" s="8">
        <v>82634389.591800004</v>
      </c>
      <c r="P30" s="8">
        <v>114329</v>
      </c>
      <c r="Q30" s="8">
        <v>104959</v>
      </c>
      <c r="R30" s="8">
        <v>8.9272954201164296</v>
      </c>
      <c r="S30" s="8">
        <v>12.193773161665</v>
      </c>
      <c r="T30" s="8">
        <v>12.0753490010385</v>
      </c>
      <c r="U30" s="47">
        <v>0.98071004503750303</v>
      </c>
    </row>
    <row r="31" spans="1:21" ht="12" thickBot="1">
      <c r="A31" s="65"/>
      <c r="B31" s="54" t="s">
        <v>31</v>
      </c>
      <c r="C31" s="55"/>
      <c r="D31" s="8">
        <v>1071028.8015999999</v>
      </c>
      <c r="E31" s="8">
        <v>1061887</v>
      </c>
      <c r="F31" s="46">
        <v>100.860901546021</v>
      </c>
      <c r="G31" s="9"/>
      <c r="H31" s="9"/>
      <c r="I31" s="8">
        <v>-1964.3852999999999</v>
      </c>
      <c r="J31" s="46">
        <v>-0.183411062061583</v>
      </c>
      <c r="K31" s="9"/>
      <c r="L31" s="9"/>
      <c r="M31" s="9"/>
      <c r="N31" s="8">
        <v>12018285.8687</v>
      </c>
      <c r="O31" s="8">
        <v>61653218.267499998</v>
      </c>
      <c r="P31" s="8">
        <v>46383</v>
      </c>
      <c r="Q31" s="8">
        <v>46679</v>
      </c>
      <c r="R31" s="8">
        <v>-0.63411812592386596</v>
      </c>
      <c r="S31" s="8">
        <v>25.713907034904999</v>
      </c>
      <c r="T31" s="8">
        <v>26.2024703699737</v>
      </c>
      <c r="U31" s="47">
        <v>-1.8645697454102801</v>
      </c>
    </row>
    <row r="32" spans="1:21" ht="12" thickBot="1">
      <c r="A32" s="65"/>
      <c r="B32" s="54" t="s">
        <v>32</v>
      </c>
      <c r="C32" s="55"/>
      <c r="D32" s="8">
        <v>135941.43470000001</v>
      </c>
      <c r="E32" s="8">
        <v>158115</v>
      </c>
      <c r="F32" s="46">
        <v>85.9763050311482</v>
      </c>
      <c r="G32" s="9"/>
      <c r="H32" s="9"/>
      <c r="I32" s="8">
        <v>30232.621899999998</v>
      </c>
      <c r="J32" s="46">
        <v>22.239445954589399</v>
      </c>
      <c r="K32" s="9"/>
      <c r="L32" s="9"/>
      <c r="M32" s="9"/>
      <c r="N32" s="8">
        <v>1648445.4950000001</v>
      </c>
      <c r="O32" s="8">
        <v>9988885.5917000007</v>
      </c>
      <c r="P32" s="8">
        <v>40360</v>
      </c>
      <c r="Q32" s="8">
        <v>38491</v>
      </c>
      <c r="R32" s="8">
        <v>4.8556805486996897</v>
      </c>
      <c r="S32" s="8">
        <v>3.9228035009910802</v>
      </c>
      <c r="T32" s="8">
        <v>3.8638944220726898</v>
      </c>
      <c r="U32" s="47">
        <v>1.5246037412892699</v>
      </c>
    </row>
    <row r="33" spans="1:21" ht="12" thickBot="1">
      <c r="A33" s="65"/>
      <c r="B33" s="54" t="s">
        <v>33</v>
      </c>
      <c r="C33" s="55"/>
      <c r="D33" s="8">
        <v>191.78290000000001</v>
      </c>
      <c r="E33" s="9"/>
      <c r="F33" s="9"/>
      <c r="G33" s="9"/>
      <c r="H33" s="9"/>
      <c r="I33" s="8">
        <v>44.515700000000002</v>
      </c>
      <c r="J33" s="46">
        <v>23.211506343892001</v>
      </c>
      <c r="K33" s="9"/>
      <c r="L33" s="9"/>
      <c r="M33" s="9"/>
      <c r="N33" s="8">
        <v>1633.2711999999999</v>
      </c>
      <c r="O33" s="8">
        <v>7999.8441000000003</v>
      </c>
      <c r="P33" s="8">
        <v>36</v>
      </c>
      <c r="Q33" s="8">
        <v>31</v>
      </c>
      <c r="R33" s="8">
        <v>16.129032258064498</v>
      </c>
      <c r="S33" s="8">
        <v>6.2074999999999996</v>
      </c>
      <c r="T33" s="8">
        <v>5.4383870967741901</v>
      </c>
      <c r="U33" s="47">
        <v>14.142297882436701</v>
      </c>
    </row>
    <row r="34" spans="1:21" ht="12" thickBot="1">
      <c r="A34" s="65"/>
      <c r="B34" s="54" t="s">
        <v>57</v>
      </c>
      <c r="C34" s="55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5"/>
      <c r="B35" s="54" t="s">
        <v>34</v>
      </c>
      <c r="C35" s="55"/>
      <c r="D35" s="8">
        <v>163627.0687</v>
      </c>
      <c r="E35" s="8">
        <v>183497</v>
      </c>
      <c r="F35" s="46">
        <v>89.171522531703502</v>
      </c>
      <c r="G35" s="9"/>
      <c r="H35" s="9"/>
      <c r="I35" s="8">
        <v>16744.798699999999</v>
      </c>
      <c r="J35" s="46">
        <v>10.233513826921</v>
      </c>
      <c r="K35" s="9"/>
      <c r="L35" s="9"/>
      <c r="M35" s="9"/>
      <c r="N35" s="8">
        <v>1665650.1751999999</v>
      </c>
      <c r="O35" s="8">
        <v>5295994.2323000003</v>
      </c>
      <c r="P35" s="8">
        <v>12040</v>
      </c>
      <c r="Q35" s="8">
        <v>11502</v>
      </c>
      <c r="R35" s="8">
        <v>4.6774474004521096</v>
      </c>
      <c r="S35" s="8">
        <v>13.6069824501661</v>
      </c>
      <c r="T35" s="8">
        <v>12.7998268214224</v>
      </c>
      <c r="U35" s="47">
        <v>6.3059886669158498</v>
      </c>
    </row>
    <row r="36" spans="1:21" ht="12" customHeight="1" thickBot="1">
      <c r="A36" s="65"/>
      <c r="B36" s="54" t="s">
        <v>58</v>
      </c>
      <c r="C36" s="55"/>
      <c r="D36" s="9"/>
      <c r="E36" s="8">
        <v>659885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5"/>
      <c r="B37" s="54" t="s">
        <v>59</v>
      </c>
      <c r="C37" s="55"/>
      <c r="D37" s="9"/>
      <c r="E37" s="8">
        <v>542707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5"/>
      <c r="B38" s="54" t="s">
        <v>60</v>
      </c>
      <c r="C38" s="55"/>
      <c r="D38" s="9"/>
      <c r="E38" s="8">
        <v>396945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5"/>
      <c r="B39" s="54" t="s">
        <v>35</v>
      </c>
      <c r="C39" s="55"/>
      <c r="D39" s="8">
        <v>361701.28029999998</v>
      </c>
      <c r="E39" s="8">
        <v>451572</v>
      </c>
      <c r="F39" s="46">
        <v>80.098252393859696</v>
      </c>
      <c r="G39" s="9"/>
      <c r="H39" s="9"/>
      <c r="I39" s="8">
        <v>9307.9658999999992</v>
      </c>
      <c r="J39" s="46">
        <v>2.5733848363157201</v>
      </c>
      <c r="K39" s="9"/>
      <c r="L39" s="9"/>
      <c r="M39" s="9"/>
      <c r="N39" s="8">
        <v>4455412.6064999998</v>
      </c>
      <c r="O39" s="8">
        <v>21314713.039000001</v>
      </c>
      <c r="P39" s="8">
        <v>556</v>
      </c>
      <c r="Q39" s="8">
        <v>503</v>
      </c>
      <c r="R39" s="8">
        <v>10.536779324055701</v>
      </c>
      <c r="S39" s="8">
        <v>764.66456834532403</v>
      </c>
      <c r="T39" s="8">
        <v>797.21669980119304</v>
      </c>
      <c r="U39" s="47">
        <v>-4.0832224743895704</v>
      </c>
    </row>
    <row r="40" spans="1:21" ht="12" thickBot="1">
      <c r="A40" s="65"/>
      <c r="B40" s="54" t="s">
        <v>36</v>
      </c>
      <c r="C40" s="55"/>
      <c r="D40" s="8">
        <v>626821.41509999998</v>
      </c>
      <c r="E40" s="8">
        <v>699233</v>
      </c>
      <c r="F40" s="46">
        <v>89.644140808571706</v>
      </c>
      <c r="G40" s="9"/>
      <c r="H40" s="9"/>
      <c r="I40" s="8">
        <v>31218.036</v>
      </c>
      <c r="J40" s="46">
        <v>4.9803716414219199</v>
      </c>
      <c r="K40" s="9"/>
      <c r="L40" s="9"/>
      <c r="M40" s="9"/>
      <c r="N40" s="8">
        <v>6152195.0109000001</v>
      </c>
      <c r="O40" s="8">
        <v>32902732.672699999</v>
      </c>
      <c r="P40" s="8">
        <v>3034</v>
      </c>
      <c r="Q40" s="8">
        <v>2531</v>
      </c>
      <c r="R40" s="8">
        <v>19.873567759778801</v>
      </c>
      <c r="S40" s="8">
        <v>250.88725774554999</v>
      </c>
      <c r="T40" s="8">
        <v>225.772560252864</v>
      </c>
      <c r="U40" s="47">
        <v>11.1238927638317</v>
      </c>
    </row>
    <row r="41" spans="1:21" ht="12" thickBot="1">
      <c r="A41" s="65"/>
      <c r="B41" s="54" t="s">
        <v>61</v>
      </c>
      <c r="C41" s="55"/>
      <c r="D41" s="9"/>
      <c r="E41" s="8">
        <v>174438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5"/>
      <c r="B42" s="54" t="s">
        <v>62</v>
      </c>
      <c r="C42" s="55"/>
      <c r="D42" s="9"/>
      <c r="E42" s="8">
        <v>67886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6"/>
      <c r="B43" s="54" t="s">
        <v>37</v>
      </c>
      <c r="C43" s="55"/>
      <c r="D43" s="10">
        <v>61616.610699999997</v>
      </c>
      <c r="E43" s="11"/>
      <c r="F43" s="11"/>
      <c r="G43" s="11"/>
      <c r="H43" s="11"/>
      <c r="I43" s="10">
        <v>9668.9995999999992</v>
      </c>
      <c r="J43" s="48">
        <v>15.6921964550705</v>
      </c>
      <c r="K43" s="11"/>
      <c r="L43" s="11"/>
      <c r="M43" s="11"/>
      <c r="N43" s="10">
        <v>609026.6041</v>
      </c>
      <c r="O43" s="10">
        <v>2921254.0501000001</v>
      </c>
      <c r="P43" s="10">
        <v>71</v>
      </c>
      <c r="Q43" s="10">
        <v>43</v>
      </c>
      <c r="R43" s="10">
        <v>65.116279069767401</v>
      </c>
      <c r="S43" s="10">
        <v>1009.8788732394401</v>
      </c>
      <c r="T43" s="10">
        <v>766.67441860465101</v>
      </c>
      <c r="U43" s="49">
        <v>31.721999421530001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opLeftCell="A19" workbookViewId="0">
      <selection sqref="A1:XFD1048576"/>
    </sheetView>
  </sheetViews>
  <sheetFormatPr defaultRowHeight="13.5"/>
  <cols>
    <col min="1" max="1" width="9" style="71"/>
    <col min="2" max="2" width="9" style="72"/>
    <col min="3" max="8" width="9" style="71"/>
    <col min="9" max="16384" width="9" style="18"/>
  </cols>
  <sheetData>
    <row r="1" spans="1:8" ht="16.5">
      <c r="A1" s="67" t="s">
        <v>70</v>
      </c>
      <c r="B1" s="68" t="s">
        <v>38</v>
      </c>
      <c r="C1" s="67" t="s">
        <v>39</v>
      </c>
      <c r="D1" s="67" t="s">
        <v>40</v>
      </c>
      <c r="E1" s="67" t="s">
        <v>41</v>
      </c>
      <c r="F1" s="67" t="s">
        <v>63</v>
      </c>
      <c r="G1" s="67" t="s">
        <v>41</v>
      </c>
      <c r="H1" s="67" t="s">
        <v>64</v>
      </c>
    </row>
    <row r="2" spans="1:8" ht="16.5">
      <c r="A2" s="69">
        <v>1</v>
      </c>
      <c r="B2" s="70">
        <v>12</v>
      </c>
      <c r="C2" s="69">
        <v>76508</v>
      </c>
      <c r="D2" s="69">
        <v>623939.667794017</v>
      </c>
      <c r="E2" s="69">
        <v>556825.66531709395</v>
      </c>
      <c r="F2" s="69">
        <v>67114.002476923095</v>
      </c>
      <c r="G2" s="69">
        <v>556825.66531709395</v>
      </c>
      <c r="H2" s="69">
        <v>0.10756489119246</v>
      </c>
    </row>
    <row r="3" spans="1:8" ht="16.5">
      <c r="A3" s="69">
        <v>2</v>
      </c>
      <c r="B3" s="70">
        <v>13</v>
      </c>
      <c r="C3" s="69">
        <v>15315.404</v>
      </c>
      <c r="D3" s="69">
        <v>112909.035047629</v>
      </c>
      <c r="E3" s="69">
        <v>91701.6277032902</v>
      </c>
      <c r="F3" s="69">
        <v>21207.407344338601</v>
      </c>
      <c r="G3" s="69">
        <v>91701.6277032902</v>
      </c>
      <c r="H3" s="69">
        <v>0.187827372144245</v>
      </c>
    </row>
    <row r="4" spans="1:8" ht="16.5">
      <c r="A4" s="69">
        <v>3</v>
      </c>
      <c r="B4" s="70">
        <v>14</v>
      </c>
      <c r="C4" s="69">
        <v>136971</v>
      </c>
      <c r="D4" s="69">
        <v>184804.34018717901</v>
      </c>
      <c r="E4" s="69">
        <v>146545.698633333</v>
      </c>
      <c r="F4" s="69">
        <v>38258.641553846202</v>
      </c>
      <c r="G4" s="69">
        <v>146545.698633333</v>
      </c>
      <c r="H4" s="69">
        <v>0.20702241903569901</v>
      </c>
    </row>
    <row r="5" spans="1:8" ht="16.5">
      <c r="A5" s="69">
        <v>4</v>
      </c>
      <c r="B5" s="70">
        <v>15</v>
      </c>
      <c r="C5" s="69">
        <v>4214</v>
      </c>
      <c r="D5" s="69">
        <v>55348.807513675201</v>
      </c>
      <c r="E5" s="69">
        <v>45985.726792307702</v>
      </c>
      <c r="F5" s="69">
        <v>9363.0807213675198</v>
      </c>
      <c r="G5" s="69">
        <v>45985.726792307702</v>
      </c>
      <c r="H5" s="69">
        <v>0.169164994549416</v>
      </c>
    </row>
    <row r="6" spans="1:8" ht="16.5">
      <c r="A6" s="69">
        <v>5</v>
      </c>
      <c r="B6" s="70">
        <v>16</v>
      </c>
      <c r="C6" s="69">
        <v>4852</v>
      </c>
      <c r="D6" s="69">
        <v>195879.40193504299</v>
      </c>
      <c r="E6" s="69">
        <v>184439.78108376099</v>
      </c>
      <c r="F6" s="69">
        <v>11439.620851282099</v>
      </c>
      <c r="G6" s="69">
        <v>184439.78108376099</v>
      </c>
      <c r="H6" s="69">
        <v>5.8401346636108499E-2</v>
      </c>
    </row>
    <row r="7" spans="1:8" ht="16.5">
      <c r="A7" s="69">
        <v>6</v>
      </c>
      <c r="B7" s="70">
        <v>17</v>
      </c>
      <c r="C7" s="69">
        <v>22692</v>
      </c>
      <c r="D7" s="69">
        <v>315766.64989914501</v>
      </c>
      <c r="E7" s="69">
        <v>258114.18951538499</v>
      </c>
      <c r="F7" s="69">
        <v>57652.460383760699</v>
      </c>
      <c r="G7" s="69">
        <v>258114.18951538499</v>
      </c>
      <c r="H7" s="69">
        <v>0.18257932052727799</v>
      </c>
    </row>
    <row r="8" spans="1:8" ht="16.5">
      <c r="A8" s="69">
        <v>7</v>
      </c>
      <c r="B8" s="70">
        <v>18</v>
      </c>
      <c r="C8" s="69">
        <v>50182</v>
      </c>
      <c r="D8" s="69">
        <v>174072.67178888901</v>
      </c>
      <c r="E8" s="69">
        <v>159616.00422735</v>
      </c>
      <c r="F8" s="69">
        <v>14456.667561538499</v>
      </c>
      <c r="G8" s="69">
        <v>159616.00422735</v>
      </c>
      <c r="H8" s="69">
        <v>8.3049610332121299E-2</v>
      </c>
    </row>
    <row r="9" spans="1:8" ht="16.5">
      <c r="A9" s="69">
        <v>8</v>
      </c>
      <c r="B9" s="70">
        <v>19</v>
      </c>
      <c r="C9" s="69">
        <v>27891</v>
      </c>
      <c r="D9" s="69">
        <v>138974.40744444399</v>
      </c>
      <c r="E9" s="69">
        <v>120618.627117094</v>
      </c>
      <c r="F9" s="69">
        <v>18355.7803273504</v>
      </c>
      <c r="G9" s="69">
        <v>120618.627117094</v>
      </c>
      <c r="H9" s="69">
        <v>0.13208029208319</v>
      </c>
    </row>
    <row r="10" spans="1:8" ht="16.5">
      <c r="A10" s="69">
        <v>9</v>
      </c>
      <c r="B10" s="70">
        <v>21</v>
      </c>
      <c r="C10" s="69">
        <v>495821</v>
      </c>
      <c r="D10" s="69">
        <v>1254399.5826999999</v>
      </c>
      <c r="E10" s="69">
        <v>1256272.4383</v>
      </c>
      <c r="F10" s="69">
        <v>-1872.8556000000001</v>
      </c>
      <c r="G10" s="69">
        <v>1256272.4383</v>
      </c>
      <c r="H10" s="69">
        <v>-1.4930295145417899E-3</v>
      </c>
    </row>
    <row r="11" spans="1:8" ht="16.5">
      <c r="A11" s="69">
        <v>10</v>
      </c>
      <c r="B11" s="70">
        <v>22</v>
      </c>
      <c r="C11" s="69">
        <v>53893</v>
      </c>
      <c r="D11" s="69">
        <v>675152.64745555597</v>
      </c>
      <c r="E11" s="69">
        <v>623720.88402222202</v>
      </c>
      <c r="F11" s="69">
        <v>51431.763433333297</v>
      </c>
      <c r="G11" s="69">
        <v>623720.88402222202</v>
      </c>
      <c r="H11" s="69">
        <v>7.6177977864952395E-2</v>
      </c>
    </row>
    <row r="12" spans="1:8" ht="16.5">
      <c r="A12" s="69">
        <v>11</v>
      </c>
      <c r="B12" s="70">
        <v>23</v>
      </c>
      <c r="C12" s="69">
        <v>339505.48100000003</v>
      </c>
      <c r="D12" s="69">
        <v>1687727.3876470099</v>
      </c>
      <c r="E12" s="69">
        <v>1538294.1584085501</v>
      </c>
      <c r="F12" s="69">
        <v>149433.22923846199</v>
      </c>
      <c r="G12" s="69">
        <v>1538294.1584085501</v>
      </c>
      <c r="H12" s="69">
        <v>8.8541093977741306E-2</v>
      </c>
    </row>
    <row r="13" spans="1:8" ht="16.5">
      <c r="A13" s="69">
        <v>12</v>
      </c>
      <c r="B13" s="70">
        <v>24</v>
      </c>
      <c r="C13" s="69">
        <v>32273</v>
      </c>
      <c r="D13" s="69">
        <v>569503.41250170895</v>
      </c>
      <c r="E13" s="69">
        <v>533259.91703931603</v>
      </c>
      <c r="F13" s="69">
        <v>36243.495462393199</v>
      </c>
      <c r="G13" s="69">
        <v>533259.91703931603</v>
      </c>
      <c r="H13" s="69">
        <v>6.3640523773480201E-2</v>
      </c>
    </row>
    <row r="14" spans="1:8" ht="16.5">
      <c r="A14" s="69">
        <v>13</v>
      </c>
      <c r="B14" s="70">
        <v>25</v>
      </c>
      <c r="C14" s="69">
        <v>79345</v>
      </c>
      <c r="D14" s="69">
        <v>780023.34900000005</v>
      </c>
      <c r="E14" s="69">
        <v>746822.92260000005</v>
      </c>
      <c r="F14" s="69">
        <v>33200.426399999997</v>
      </c>
      <c r="G14" s="69">
        <v>746822.92260000005</v>
      </c>
      <c r="H14" s="69">
        <v>4.2563375112505797E-2</v>
      </c>
    </row>
    <row r="15" spans="1:8" ht="16.5">
      <c r="A15" s="69">
        <v>14</v>
      </c>
      <c r="B15" s="70">
        <v>26</v>
      </c>
      <c r="C15" s="69">
        <v>82447</v>
      </c>
      <c r="D15" s="69">
        <v>370524.81747478998</v>
      </c>
      <c r="E15" s="69">
        <v>348997.73475609301</v>
      </c>
      <c r="F15" s="69">
        <v>21527.0827186975</v>
      </c>
      <c r="G15" s="69">
        <v>348997.73475609301</v>
      </c>
      <c r="H15" s="69">
        <v>5.80988956837208E-2</v>
      </c>
    </row>
    <row r="16" spans="1:8" ht="16.5">
      <c r="A16" s="69">
        <v>15</v>
      </c>
      <c r="B16" s="70">
        <v>27</v>
      </c>
      <c r="C16" s="69">
        <v>223569.345</v>
      </c>
      <c r="D16" s="69">
        <v>1233009.2204911499</v>
      </c>
      <c r="E16" s="69">
        <v>1098686.8944424801</v>
      </c>
      <c r="F16" s="69">
        <v>134322.32604867301</v>
      </c>
      <c r="G16" s="69">
        <v>1098686.8944424801</v>
      </c>
      <c r="H16" s="69">
        <v>0.10893862253127901</v>
      </c>
    </row>
    <row r="17" spans="1:8" ht="16.5">
      <c r="A17" s="69">
        <v>16</v>
      </c>
      <c r="B17" s="70">
        <v>29</v>
      </c>
      <c r="C17" s="69">
        <v>250494</v>
      </c>
      <c r="D17" s="69">
        <v>2739821.5394769199</v>
      </c>
      <c r="E17" s="69">
        <v>2654307.95270256</v>
      </c>
      <c r="F17" s="69">
        <v>85513.586774359006</v>
      </c>
      <c r="G17" s="69">
        <v>2654307.95270256</v>
      </c>
      <c r="H17" s="69">
        <v>3.12113710846601E-2</v>
      </c>
    </row>
    <row r="18" spans="1:8" ht="16.5">
      <c r="A18" s="69">
        <v>17</v>
      </c>
      <c r="B18" s="70">
        <v>31</v>
      </c>
      <c r="C18" s="69">
        <v>54587.203999999998</v>
      </c>
      <c r="D18" s="69">
        <v>335816.01405255299</v>
      </c>
      <c r="E18" s="69">
        <v>282166.93820723798</v>
      </c>
      <c r="F18" s="69">
        <v>53649.075845314299</v>
      </c>
      <c r="G18" s="69">
        <v>282166.93820723798</v>
      </c>
      <c r="H18" s="69">
        <v>0.159757348072503</v>
      </c>
    </row>
    <row r="19" spans="1:8" ht="16.5">
      <c r="A19" s="69">
        <v>18</v>
      </c>
      <c r="B19" s="70">
        <v>32</v>
      </c>
      <c r="C19" s="69">
        <v>17779.615000000002</v>
      </c>
      <c r="D19" s="69">
        <v>313644.27978472097</v>
      </c>
      <c r="E19" s="69">
        <v>280378.46248530201</v>
      </c>
      <c r="F19" s="69">
        <v>33265.817299419199</v>
      </c>
      <c r="G19" s="69">
        <v>280378.46248530201</v>
      </c>
      <c r="H19" s="69">
        <v>0.106062247722969</v>
      </c>
    </row>
    <row r="20" spans="1:8" ht="16.5">
      <c r="A20" s="69">
        <v>19</v>
      </c>
      <c r="B20" s="70">
        <v>33</v>
      </c>
      <c r="C20" s="69">
        <v>88836.760999999999</v>
      </c>
      <c r="D20" s="69">
        <v>680000.61197130301</v>
      </c>
      <c r="E20" s="69">
        <v>563656.84531513997</v>
      </c>
      <c r="F20" s="69">
        <v>116343.76665616401</v>
      </c>
      <c r="G20" s="69">
        <v>563656.84531513997</v>
      </c>
      <c r="H20" s="69">
        <v>0.17109362051731999</v>
      </c>
    </row>
    <row r="21" spans="1:8" ht="16.5">
      <c r="A21" s="69">
        <v>20</v>
      </c>
      <c r="B21" s="70">
        <v>34</v>
      </c>
      <c r="C21" s="69">
        <v>48449.955000000002</v>
      </c>
      <c r="D21" s="69">
        <v>222414.58427012301</v>
      </c>
      <c r="E21" s="69">
        <v>159982.71185550201</v>
      </c>
      <c r="F21" s="69">
        <v>62431.872414620797</v>
      </c>
      <c r="G21" s="69">
        <v>159982.71185550201</v>
      </c>
      <c r="H21" s="69">
        <v>0.28070044336120098</v>
      </c>
    </row>
    <row r="22" spans="1:8" ht="16.5">
      <c r="A22" s="69">
        <v>21</v>
      </c>
      <c r="B22" s="70">
        <v>35</v>
      </c>
      <c r="C22" s="69">
        <v>46419.025000000001</v>
      </c>
      <c r="D22" s="69">
        <v>1031813.74156195</v>
      </c>
      <c r="E22" s="69">
        <v>1016687.01847716</v>
      </c>
      <c r="F22" s="69">
        <v>15126.723084786699</v>
      </c>
      <c r="G22" s="69">
        <v>1016687.01847716</v>
      </c>
      <c r="H22" s="69">
        <v>1.46603233466226E-2</v>
      </c>
    </row>
    <row r="23" spans="1:8" ht="16.5">
      <c r="A23" s="69">
        <v>22</v>
      </c>
      <c r="B23" s="70">
        <v>36</v>
      </c>
      <c r="C23" s="69">
        <v>133203.076</v>
      </c>
      <c r="D23" s="69">
        <v>589518.697982301</v>
      </c>
      <c r="E23" s="69">
        <v>489608.67279895599</v>
      </c>
      <c r="F23" s="69">
        <v>99910.0251833449</v>
      </c>
      <c r="G23" s="69">
        <v>489608.67279895599</v>
      </c>
      <c r="H23" s="69">
        <v>0.169477279559239</v>
      </c>
    </row>
    <row r="24" spans="1:8" ht="16.5">
      <c r="A24" s="69">
        <v>23</v>
      </c>
      <c r="B24" s="70">
        <v>37</v>
      </c>
      <c r="C24" s="69">
        <v>167622.38399999999</v>
      </c>
      <c r="D24" s="69">
        <v>1231959.98198407</v>
      </c>
      <c r="E24" s="69">
        <v>1077500.59327845</v>
      </c>
      <c r="F24" s="69">
        <v>154459.388705625</v>
      </c>
      <c r="G24" s="69">
        <v>1077500.59327845</v>
      </c>
      <c r="H24" s="69">
        <v>0.12537695295659601</v>
      </c>
    </row>
    <row r="25" spans="1:8" ht="16.5">
      <c r="A25" s="69">
        <v>24</v>
      </c>
      <c r="B25" s="70">
        <v>38</v>
      </c>
      <c r="C25" s="69">
        <v>252412.67800000001</v>
      </c>
      <c r="D25" s="69">
        <v>1071028.7017658399</v>
      </c>
      <c r="E25" s="69">
        <v>1072993.5619159299</v>
      </c>
      <c r="F25" s="69">
        <v>-1964.86015008698</v>
      </c>
      <c r="G25" s="69">
        <v>1072993.5619159299</v>
      </c>
      <c r="H25" s="69">
        <v>-1.83455415046063E-3</v>
      </c>
    </row>
    <row r="26" spans="1:8" ht="16.5">
      <c r="A26" s="69">
        <v>25</v>
      </c>
      <c r="B26" s="70">
        <v>39</v>
      </c>
      <c r="C26" s="69">
        <v>112119.136</v>
      </c>
      <c r="D26" s="69">
        <v>135941.23914844601</v>
      </c>
      <c r="E26" s="69">
        <v>105708.852245457</v>
      </c>
      <c r="F26" s="69">
        <v>30232.386902988699</v>
      </c>
      <c r="G26" s="69">
        <v>105708.852245457</v>
      </c>
      <c r="H26" s="69">
        <v>0.222393050794362</v>
      </c>
    </row>
    <row r="27" spans="1:8" ht="16.5">
      <c r="A27" s="69">
        <v>26</v>
      </c>
      <c r="B27" s="70">
        <v>40</v>
      </c>
      <c r="C27" s="69">
        <v>54.23</v>
      </c>
      <c r="D27" s="69">
        <v>191.78280000000001</v>
      </c>
      <c r="E27" s="69">
        <v>147.267</v>
      </c>
      <c r="F27" s="69">
        <v>44.515799999999999</v>
      </c>
      <c r="G27" s="69">
        <v>147.267</v>
      </c>
      <c r="H27" s="69">
        <v>0.232115705892291</v>
      </c>
    </row>
    <row r="28" spans="1:8" ht="16.5">
      <c r="A28" s="69">
        <v>27</v>
      </c>
      <c r="B28" s="70">
        <v>42</v>
      </c>
      <c r="C28" s="69">
        <v>8490.2389999999996</v>
      </c>
      <c r="D28" s="69">
        <v>163627.06839999999</v>
      </c>
      <c r="E28" s="69">
        <v>146882.2732</v>
      </c>
      <c r="F28" s="69">
        <v>16744.7952</v>
      </c>
      <c r="G28" s="69">
        <v>146882.2732</v>
      </c>
      <c r="H28" s="69">
        <v>0.102335117066731</v>
      </c>
    </row>
    <row r="29" spans="1:8" ht="16.5">
      <c r="A29" s="69">
        <v>28</v>
      </c>
      <c r="B29" s="70">
        <v>75</v>
      </c>
      <c r="C29" s="69">
        <v>568</v>
      </c>
      <c r="D29" s="69">
        <v>361701.282051282</v>
      </c>
      <c r="E29" s="69">
        <v>352393.31427350402</v>
      </c>
      <c r="F29" s="69">
        <v>9307.9677777777797</v>
      </c>
      <c r="G29" s="69">
        <v>352393.31427350402</v>
      </c>
      <c r="H29" s="69">
        <v>2.5733853430074598E-2</v>
      </c>
    </row>
    <row r="30" spans="1:8" ht="16.5">
      <c r="A30" s="69">
        <v>29</v>
      </c>
      <c r="B30" s="70">
        <v>76</v>
      </c>
      <c r="C30" s="69">
        <v>3413</v>
      </c>
      <c r="D30" s="69">
        <v>626821.40933846205</v>
      </c>
      <c r="E30" s="69">
        <v>595603.37995042698</v>
      </c>
      <c r="F30" s="69">
        <v>31218.0293880342</v>
      </c>
      <c r="G30" s="69">
        <v>595603.37995042698</v>
      </c>
      <c r="H30" s="69">
        <v>4.9803706323594203E-2</v>
      </c>
    </row>
    <row r="31" spans="1:8" ht="16.5">
      <c r="A31" s="69">
        <v>30</v>
      </c>
      <c r="B31" s="70">
        <v>99</v>
      </c>
      <c r="C31" s="69">
        <v>73</v>
      </c>
      <c r="D31" s="69">
        <v>61616.610543831797</v>
      </c>
      <c r="E31" s="69">
        <v>51947.611073292501</v>
      </c>
      <c r="F31" s="69">
        <v>9668.9994705392892</v>
      </c>
      <c r="G31" s="69">
        <v>51947.611073292501</v>
      </c>
      <c r="H31" s="69">
        <v>0.15692196284735799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2013-07-15T00:59:54Z</dcterms:modified>
</cp:coreProperties>
</file>