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<sst xmlns="http://schemas.openxmlformats.org/spreadsheetml/2006/main" count="114" uniqueCount="71">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</sst>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507684d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507687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5076875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3</v>
      </c>
      <c r="G1" s="25" t="s">
        <v>67</v>
      </c>
      <c r="H1" s="38" t="s">
        <v>4</v>
      </c>
      <c r="I1" s="32" t="s">
        <v>65</v>
      </c>
      <c r="J1" s="33" t="s">
        <v>66</v>
      </c>
      <c r="K1" s="34" t="s">
        <v>68</v>
      </c>
      <c r="L1" s="34" t="s">
        <v>69</v>
      </c>
    </row>
    <row r="2" spans="1:12">
      <c r="A2" s="26" t="s">
        <v>5</v>
      </c>
      <c r="B2" s="27"/>
      <c r="C2" s="57" t="s">
        <v>6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7</v>
      </c>
      <c r="B3" s="58"/>
      <c r="C3" s="58"/>
      <c r="D3" s="58"/>
      <c r="E3" s="30">
        <f>RA!D7</f>
        <v>17661827.937100001</v>
      </c>
      <c r="F3" s="40">
        <f>RA!I7</f>
        <v>1477088.2478</v>
      </c>
      <c r="G3" s="31">
        <f>E3-F3</f>
        <v>16184739.689300001</v>
      </c>
      <c r="H3" s="42">
        <f>RA!J7</f>
        <v>8.3631674652274501</v>
      </c>
      <c r="I3" s="35">
        <f>SUM(I4:I39)</f>
        <v>17744542.368840192</v>
      </c>
      <c r="J3" s="36">
        <f>SUM(J4:J39)</f>
        <v>16257351.941012545</v>
      </c>
      <c r="K3" s="37">
        <f>E3-I3</f>
        <v>-82714.431740190834</v>
      </c>
      <c r="L3" s="37">
        <f>G3-J3</f>
        <v>-72612.25171254389</v>
      </c>
    </row>
    <row r="4" spans="1:12">
      <c r="A4" s="59">
        <f>RA!A8</f>
        <v>41469</v>
      </c>
      <c r="B4" s="27">
        <v>12</v>
      </c>
      <c r="C4" s="56" t="s">
        <v>8</v>
      </c>
      <c r="D4" s="56"/>
      <c r="E4" s="30">
        <f>RA!D8</f>
        <v>637938.7415</v>
      </c>
      <c r="F4" s="40">
        <f>RA!I8</f>
        <v>70101.625499999995</v>
      </c>
      <c r="G4" s="31">
        <f t="shared" ref="G4:G39" si="0">E4-F4</f>
        <v>567837.11600000004</v>
      </c>
      <c r="H4" s="42">
        <f>RA!J8</f>
        <v>10.988770698448</v>
      </c>
      <c r="I4" s="35">
        <f>VLOOKUP(B4,RMS!B:D,3,FALSE)</f>
        <v>642609.06789059797</v>
      </c>
      <c r="J4" s="36">
        <f>VLOOKUP(B4,RMS!B:E,4,FALSE)</f>
        <v>571997.68883418804</v>
      </c>
      <c r="K4" s="37">
        <f t="shared" ref="K4:K39" si="1">E4-I4</f>
        <v>-4670.3263905979693</v>
      </c>
      <c r="L4" s="37">
        <f t="shared" ref="L4:L39" si="2">G4-J4</f>
        <v>-4160.5728341880022</v>
      </c>
    </row>
    <row r="5" spans="1:12">
      <c r="A5" s="59"/>
      <c r="B5" s="27">
        <v>13</v>
      </c>
      <c r="C5" s="56" t="s">
        <v>9</v>
      </c>
      <c r="D5" s="56"/>
      <c r="E5" s="30">
        <f>RA!D9</f>
        <v>118306.2145</v>
      </c>
      <c r="F5" s="40">
        <f>RA!I9</f>
        <v>22159.3976</v>
      </c>
      <c r="G5" s="31">
        <f t="shared" si="0"/>
        <v>96146.816900000005</v>
      </c>
      <c r="H5" s="42">
        <f>RA!J9</f>
        <v>18.730544032410101</v>
      </c>
      <c r="I5" s="35">
        <f>VLOOKUP(B5,RMS!B:D,3,FALSE)</f>
        <v>119023.081629022</v>
      </c>
      <c r="J5" s="36">
        <f>VLOOKUP(B5,RMS!B:E,4,FALSE)</f>
        <v>96693.231761757794</v>
      </c>
      <c r="K5" s="37">
        <f t="shared" si="1"/>
        <v>-716.86712902199361</v>
      </c>
      <c r="L5" s="37">
        <f t="shared" si="2"/>
        <v>-546.41486175778846</v>
      </c>
    </row>
    <row r="6" spans="1:12">
      <c r="A6" s="59"/>
      <c r="B6" s="27">
        <v>14</v>
      </c>
      <c r="C6" s="56" t="s">
        <v>10</v>
      </c>
      <c r="D6" s="56"/>
      <c r="E6" s="30">
        <f>RA!D10</f>
        <v>178939.7501</v>
      </c>
      <c r="F6" s="40">
        <f>RA!I10</f>
        <v>38053.39</v>
      </c>
      <c r="G6" s="31">
        <f t="shared" si="0"/>
        <v>140886.36009999999</v>
      </c>
      <c r="H6" s="42">
        <f>RA!J10</f>
        <v>21.266035064167699</v>
      </c>
      <c r="I6" s="35">
        <f>VLOOKUP(B6,RMS!B:D,3,FALSE)</f>
        <v>180640.25541282099</v>
      </c>
      <c r="J6" s="36">
        <f>VLOOKUP(B6,RMS!B:E,4,FALSE)</f>
        <v>142291.839945299</v>
      </c>
      <c r="K6" s="37">
        <f t="shared" si="1"/>
        <v>-1700.5053128209838</v>
      </c>
      <c r="L6" s="37">
        <f t="shared" si="2"/>
        <v>-1405.4798452990071</v>
      </c>
    </row>
    <row r="7" spans="1:12">
      <c r="A7" s="59"/>
      <c r="B7" s="27">
        <v>15</v>
      </c>
      <c r="C7" s="56" t="s">
        <v>11</v>
      </c>
      <c r="D7" s="56"/>
      <c r="E7" s="30">
        <f>RA!D11</f>
        <v>53610.583599999998</v>
      </c>
      <c r="F7" s="40">
        <f>RA!I11</f>
        <v>8906.4552000000003</v>
      </c>
      <c r="G7" s="31">
        <f t="shared" si="0"/>
        <v>44704.128400000001</v>
      </c>
      <c r="H7" s="42">
        <f>RA!J11</f>
        <v>16.613240524395302</v>
      </c>
      <c r="I7" s="35">
        <f>VLOOKUP(B7,RMS!B:D,3,FALSE)</f>
        <v>53974.457669230796</v>
      </c>
      <c r="J7" s="36">
        <f>VLOOKUP(B7,RMS!B:E,4,FALSE)</f>
        <v>45007.463630769198</v>
      </c>
      <c r="K7" s="37">
        <f t="shared" si="1"/>
        <v>-363.87406923079834</v>
      </c>
      <c r="L7" s="37">
        <f t="shared" si="2"/>
        <v>-303.33523076919664</v>
      </c>
    </row>
    <row r="8" spans="1:12">
      <c r="A8" s="59"/>
      <c r="B8" s="27">
        <v>16</v>
      </c>
      <c r="C8" s="56" t="s">
        <v>12</v>
      </c>
      <c r="D8" s="56"/>
      <c r="E8" s="30">
        <f>RA!D12</f>
        <v>187160.7499</v>
      </c>
      <c r="F8" s="40">
        <f>RA!I12</f>
        <v>12517.6019</v>
      </c>
      <c r="G8" s="31">
        <f t="shared" si="0"/>
        <v>174643.14799999999</v>
      </c>
      <c r="H8" s="42">
        <f>RA!J12</f>
        <v>6.6881554528330103</v>
      </c>
      <c r="I8" s="35">
        <f>VLOOKUP(B8,RMS!B:D,3,FALSE)</f>
        <v>188601.70710512801</v>
      </c>
      <c r="J8" s="36">
        <f>VLOOKUP(B8,RMS!B:E,4,FALSE)</f>
        <v>175916.57684529899</v>
      </c>
      <c r="K8" s="37">
        <f t="shared" si="1"/>
        <v>-1440.957205128012</v>
      </c>
      <c r="L8" s="37">
        <f t="shared" si="2"/>
        <v>-1273.4288452990004</v>
      </c>
    </row>
    <row r="9" spans="1:12">
      <c r="A9" s="59"/>
      <c r="B9" s="27">
        <v>17</v>
      </c>
      <c r="C9" s="56" t="s">
        <v>13</v>
      </c>
      <c r="D9" s="56"/>
      <c r="E9" s="30">
        <f>RA!D13</f>
        <v>324578.82130000001</v>
      </c>
      <c r="F9" s="40">
        <f>RA!I13</f>
        <v>60532.2526</v>
      </c>
      <c r="G9" s="31">
        <f t="shared" si="0"/>
        <v>264046.5687</v>
      </c>
      <c r="H9" s="42">
        <f>RA!J13</f>
        <v>18.649476992231602</v>
      </c>
      <c r="I9" s="35">
        <f>VLOOKUP(B9,RMS!B:D,3,FALSE)</f>
        <v>326402.52058888902</v>
      </c>
      <c r="J9" s="36">
        <f>VLOOKUP(B9,RMS!B:E,4,FALSE)</f>
        <v>265549.25294188003</v>
      </c>
      <c r="K9" s="37">
        <f t="shared" si="1"/>
        <v>-1823.699288889009</v>
      </c>
      <c r="L9" s="37">
        <f t="shared" si="2"/>
        <v>-1502.6842418800225</v>
      </c>
    </row>
    <row r="10" spans="1:12">
      <c r="A10" s="59"/>
      <c r="B10" s="27">
        <v>18</v>
      </c>
      <c r="C10" s="56" t="s">
        <v>14</v>
      </c>
      <c r="D10" s="56"/>
      <c r="E10" s="30">
        <f>RA!D14</f>
        <v>176817.2997</v>
      </c>
      <c r="F10" s="40">
        <f>RA!I14</f>
        <v>15892.9601</v>
      </c>
      <c r="G10" s="31">
        <f t="shared" si="0"/>
        <v>160924.33960000001</v>
      </c>
      <c r="H10" s="42">
        <f>RA!J14</f>
        <v>8.9883513247657607</v>
      </c>
      <c r="I10" s="35">
        <f>VLOOKUP(B10,RMS!B:D,3,FALSE)</f>
        <v>176858.913011111</v>
      </c>
      <c r="J10" s="36">
        <f>VLOOKUP(B10,RMS!B:E,4,FALSE)</f>
        <v>160967.854748718</v>
      </c>
      <c r="K10" s="37">
        <f t="shared" si="1"/>
        <v>-41.61331111099571</v>
      </c>
      <c r="L10" s="37">
        <f t="shared" si="2"/>
        <v>-43.515148717997363</v>
      </c>
    </row>
    <row r="11" spans="1:12">
      <c r="A11" s="59"/>
      <c r="B11" s="27">
        <v>19</v>
      </c>
      <c r="C11" s="56" t="s">
        <v>15</v>
      </c>
      <c r="D11" s="56"/>
      <c r="E11" s="30">
        <f>RA!D15</f>
        <v>155262.0453</v>
      </c>
      <c r="F11" s="40">
        <f>RA!I15</f>
        <v>20530.071100000001</v>
      </c>
      <c r="G11" s="31">
        <f t="shared" si="0"/>
        <v>134731.9742</v>
      </c>
      <c r="H11" s="42">
        <f>RA!J15</f>
        <v>13.2228524107946</v>
      </c>
      <c r="I11" s="35">
        <f>VLOOKUP(B11,RMS!B:D,3,FALSE)</f>
        <v>155813.89600085499</v>
      </c>
      <c r="J11" s="36">
        <f>VLOOKUP(B11,RMS!B:E,4,FALSE)</f>
        <v>135213.39205811999</v>
      </c>
      <c r="K11" s="37">
        <f t="shared" si="1"/>
        <v>-551.85070085499319</v>
      </c>
      <c r="L11" s="37">
        <f t="shared" si="2"/>
        <v>-481.4178581199958</v>
      </c>
    </row>
    <row r="12" spans="1:12">
      <c r="A12" s="59"/>
      <c r="B12" s="27">
        <v>21</v>
      </c>
      <c r="C12" s="56" t="s">
        <v>16</v>
      </c>
      <c r="D12" s="56"/>
      <c r="E12" s="30">
        <f>RA!D16</f>
        <v>1080557.6388999999</v>
      </c>
      <c r="F12" s="40">
        <f>RA!I16</f>
        <v>31003.998200000002</v>
      </c>
      <c r="G12" s="31">
        <f t="shared" si="0"/>
        <v>1049553.6406999999</v>
      </c>
      <c r="H12" s="42">
        <f>RA!J16</f>
        <v>2.8692590828900002</v>
      </c>
      <c r="I12" s="35">
        <f>VLOOKUP(B12,RMS!B:D,3,FALSE)</f>
        <v>1085825.3293000001</v>
      </c>
      <c r="J12" s="36">
        <f>VLOOKUP(B12,RMS!B:E,4,FALSE)</f>
        <v>1054387.0645999999</v>
      </c>
      <c r="K12" s="37">
        <f t="shared" si="1"/>
        <v>-5267.690400000196</v>
      </c>
      <c r="L12" s="37">
        <f t="shared" si="2"/>
        <v>-4833.4239000000525</v>
      </c>
    </row>
    <row r="13" spans="1:12">
      <c r="A13" s="59"/>
      <c r="B13" s="27">
        <v>22</v>
      </c>
      <c r="C13" s="56" t="s">
        <v>17</v>
      </c>
      <c r="D13" s="56"/>
      <c r="E13" s="30">
        <f>RA!D17</f>
        <v>399637.9558</v>
      </c>
      <c r="F13" s="40">
        <f>RA!I17</f>
        <v>52184.804799999998</v>
      </c>
      <c r="G13" s="31">
        <f t="shared" si="0"/>
        <v>347453.15100000001</v>
      </c>
      <c r="H13" s="42">
        <f>RA!J17</f>
        <v>13.058020151148</v>
      </c>
      <c r="I13" s="35">
        <f>VLOOKUP(B13,RMS!B:D,3,FALSE)</f>
        <v>402006.119173504</v>
      </c>
      <c r="J13" s="36">
        <f>VLOOKUP(B13,RMS!B:E,4,FALSE)</f>
        <v>349479.15541709401</v>
      </c>
      <c r="K13" s="37">
        <f t="shared" si="1"/>
        <v>-2368.1633735040086</v>
      </c>
      <c r="L13" s="37">
        <f t="shared" si="2"/>
        <v>-2026.0044170939946</v>
      </c>
    </row>
    <row r="14" spans="1:12">
      <c r="A14" s="59"/>
      <c r="B14" s="27">
        <v>23</v>
      </c>
      <c r="C14" s="56" t="s">
        <v>18</v>
      </c>
      <c r="D14" s="56"/>
      <c r="E14" s="30">
        <f>RA!D18</f>
        <v>1743393.7017999999</v>
      </c>
      <c r="F14" s="40">
        <f>RA!I18</f>
        <v>175473.31570000001</v>
      </c>
      <c r="G14" s="31">
        <f t="shared" si="0"/>
        <v>1567920.3861</v>
      </c>
      <c r="H14" s="42">
        <f>RA!J18</f>
        <v>10.065042423798401</v>
      </c>
      <c r="I14" s="35">
        <f>VLOOKUP(B14,RMS!B:D,3,FALSE)</f>
        <v>1751509.48767863</v>
      </c>
      <c r="J14" s="36">
        <f>VLOOKUP(B14,RMS!B:E,4,FALSE)</f>
        <v>1574869.8718572599</v>
      </c>
      <c r="K14" s="37">
        <f t="shared" si="1"/>
        <v>-8115.7858786301222</v>
      </c>
      <c r="L14" s="37">
        <f t="shared" si="2"/>
        <v>-6949.4857572598848</v>
      </c>
    </row>
    <row r="15" spans="1:12">
      <c r="A15" s="59"/>
      <c r="B15" s="27">
        <v>24</v>
      </c>
      <c r="C15" s="56" t="s">
        <v>19</v>
      </c>
      <c r="D15" s="56"/>
      <c r="E15" s="30">
        <f>RA!D19</f>
        <v>539655.22549999994</v>
      </c>
      <c r="F15" s="40">
        <f>RA!I19</f>
        <v>32329.602500000001</v>
      </c>
      <c r="G15" s="31">
        <f t="shared" si="0"/>
        <v>507325.62299999996</v>
      </c>
      <c r="H15" s="42">
        <f>RA!J19</f>
        <v>5.9907883723438502</v>
      </c>
      <c r="I15" s="35">
        <f>VLOOKUP(B15,RMS!B:D,3,FALSE)</f>
        <v>541351.35252564098</v>
      </c>
      <c r="J15" s="36">
        <f>VLOOKUP(B15,RMS!B:E,4,FALSE)</f>
        <v>508938.21248974401</v>
      </c>
      <c r="K15" s="37">
        <f t="shared" si="1"/>
        <v>-1696.1270256410353</v>
      </c>
      <c r="L15" s="37">
        <f t="shared" si="2"/>
        <v>-1612.5894897440448</v>
      </c>
    </row>
    <row r="16" spans="1:12">
      <c r="A16" s="59"/>
      <c r="B16" s="27">
        <v>25</v>
      </c>
      <c r="C16" s="56" t="s">
        <v>20</v>
      </c>
      <c r="D16" s="56"/>
      <c r="E16" s="30">
        <f>RA!D20</f>
        <v>864185.35849999997</v>
      </c>
      <c r="F16" s="40">
        <f>RA!I20</f>
        <v>27961.083900000001</v>
      </c>
      <c r="G16" s="31">
        <f t="shared" si="0"/>
        <v>836224.2746</v>
      </c>
      <c r="H16" s="42">
        <f>RA!J20</f>
        <v>3.2355424244323201</v>
      </c>
      <c r="I16" s="35">
        <f>VLOOKUP(B16,RMS!B:D,3,FALSE)</f>
        <v>867195.93759999995</v>
      </c>
      <c r="J16" s="36">
        <f>VLOOKUP(B16,RMS!B:E,4,FALSE)</f>
        <v>838908.92559999996</v>
      </c>
      <c r="K16" s="37">
        <f t="shared" si="1"/>
        <v>-3010.5790999999736</v>
      </c>
      <c r="L16" s="37">
        <f t="shared" si="2"/>
        <v>-2684.6509999999544</v>
      </c>
    </row>
    <row r="17" spans="1:12">
      <c r="A17" s="59"/>
      <c r="B17" s="27">
        <v>26</v>
      </c>
      <c r="C17" s="56" t="s">
        <v>21</v>
      </c>
      <c r="D17" s="56"/>
      <c r="E17" s="30">
        <f>RA!D21</f>
        <v>403401.52029999997</v>
      </c>
      <c r="F17" s="40">
        <f>RA!I21</f>
        <v>24806.945500000002</v>
      </c>
      <c r="G17" s="31">
        <f t="shared" si="0"/>
        <v>378594.57479999994</v>
      </c>
      <c r="H17" s="42">
        <f>RA!J21</f>
        <v>6.1494427392221196</v>
      </c>
      <c r="I17" s="35">
        <f>VLOOKUP(B17,RMS!B:D,3,FALSE)</f>
        <v>405432.42868559901</v>
      </c>
      <c r="J17" s="36">
        <f>VLOOKUP(B17,RMS!B:E,4,FALSE)</f>
        <v>380410.23408919899</v>
      </c>
      <c r="K17" s="37">
        <f t="shared" si="1"/>
        <v>-2030.908385599032</v>
      </c>
      <c r="L17" s="37">
        <f t="shared" si="2"/>
        <v>-1815.659289199044</v>
      </c>
    </row>
    <row r="18" spans="1:12">
      <c r="A18" s="59"/>
      <c r="B18" s="27">
        <v>27</v>
      </c>
      <c r="C18" s="56" t="s">
        <v>22</v>
      </c>
      <c r="D18" s="56"/>
      <c r="E18" s="30">
        <f>RA!D22</f>
        <v>1255649.2487000001</v>
      </c>
      <c r="F18" s="40">
        <f>RA!I22</f>
        <v>134133.08050000001</v>
      </c>
      <c r="G18" s="31">
        <f t="shared" si="0"/>
        <v>1121516.1682000002</v>
      </c>
      <c r="H18" s="42">
        <f>RA!J22</f>
        <v>10.6823685546637</v>
      </c>
      <c r="I18" s="35">
        <f>VLOOKUP(B18,RMS!B:D,3,FALSE)</f>
        <v>1262379.54983805</v>
      </c>
      <c r="J18" s="36">
        <f>VLOOKUP(B18,RMS!B:E,4,FALSE)</f>
        <v>1127632.5253973501</v>
      </c>
      <c r="K18" s="37">
        <f t="shared" si="1"/>
        <v>-6730.3011380499229</v>
      </c>
      <c r="L18" s="37">
        <f t="shared" si="2"/>
        <v>-6116.3571973498911</v>
      </c>
    </row>
    <row r="19" spans="1:12">
      <c r="A19" s="59"/>
      <c r="B19" s="27">
        <v>29</v>
      </c>
      <c r="C19" s="56" t="s">
        <v>23</v>
      </c>
      <c r="D19" s="56"/>
      <c r="E19" s="30">
        <f>RA!D23</f>
        <v>2876532.4468</v>
      </c>
      <c r="F19" s="40">
        <f>RA!I23</f>
        <v>136533.4363</v>
      </c>
      <c r="G19" s="31">
        <f t="shared" si="0"/>
        <v>2739999.0104999999</v>
      </c>
      <c r="H19" s="42">
        <f>RA!J23</f>
        <v>4.7464591074537203</v>
      </c>
      <c r="I19" s="35">
        <f>VLOOKUP(B19,RMS!B:D,3,FALSE)</f>
        <v>2887827.18736667</v>
      </c>
      <c r="J19" s="36">
        <f>VLOOKUP(B19,RMS!B:E,4,FALSE)</f>
        <v>2749865.1187128201</v>
      </c>
      <c r="K19" s="37">
        <f t="shared" si="1"/>
        <v>-11294.740566669963</v>
      </c>
      <c r="L19" s="37">
        <f t="shared" si="2"/>
        <v>-9866.1082128202543</v>
      </c>
    </row>
    <row r="20" spans="1:12">
      <c r="A20" s="59"/>
      <c r="B20" s="27">
        <v>31</v>
      </c>
      <c r="C20" s="56" t="s">
        <v>24</v>
      </c>
      <c r="D20" s="56"/>
      <c r="E20" s="30">
        <f>RA!D24</f>
        <v>323833.33409999998</v>
      </c>
      <c r="F20" s="40">
        <f>RA!I24</f>
        <v>50630.866699999999</v>
      </c>
      <c r="G20" s="31">
        <f t="shared" si="0"/>
        <v>273202.46739999996</v>
      </c>
      <c r="H20" s="42">
        <f>RA!J24</f>
        <v>15.634853292887099</v>
      </c>
      <c r="I20" s="35">
        <f>VLOOKUP(B20,RMS!B:D,3,FALSE)</f>
        <v>325040.62066504802</v>
      </c>
      <c r="J20" s="36">
        <f>VLOOKUP(B20,RMS!B:E,4,FALSE)</f>
        <v>274223.940984872</v>
      </c>
      <c r="K20" s="37">
        <f t="shared" si="1"/>
        <v>-1207.286565048038</v>
      </c>
      <c r="L20" s="37">
        <f t="shared" si="2"/>
        <v>-1021.4735848720302</v>
      </c>
    </row>
    <row r="21" spans="1:12">
      <c r="A21" s="59"/>
      <c r="B21" s="27">
        <v>32</v>
      </c>
      <c r="C21" s="56" t="s">
        <v>25</v>
      </c>
      <c r="D21" s="56"/>
      <c r="E21" s="30">
        <f>RA!D25</f>
        <v>244681.88750000001</v>
      </c>
      <c r="F21" s="40">
        <f>RA!I25</f>
        <v>24136.620999999999</v>
      </c>
      <c r="G21" s="31">
        <f t="shared" si="0"/>
        <v>220545.26650000003</v>
      </c>
      <c r="H21" s="42">
        <f>RA!J25</f>
        <v>9.8644902761754292</v>
      </c>
      <c r="I21" s="35">
        <f>VLOOKUP(B21,RMS!B:D,3,FALSE)</f>
        <v>246227.393075781</v>
      </c>
      <c r="J21" s="36">
        <f>VLOOKUP(B21,RMS!B:E,4,FALSE)</f>
        <v>221965.82652511101</v>
      </c>
      <c r="K21" s="37">
        <f t="shared" si="1"/>
        <v>-1545.5055757809896</v>
      </c>
      <c r="L21" s="37">
        <f t="shared" si="2"/>
        <v>-1420.5600251109863</v>
      </c>
    </row>
    <row r="22" spans="1:12">
      <c r="A22" s="59"/>
      <c r="B22" s="27">
        <v>33</v>
      </c>
      <c r="C22" s="56" t="s">
        <v>26</v>
      </c>
      <c r="D22" s="56"/>
      <c r="E22" s="30">
        <f>RA!D26</f>
        <v>701921.95739999996</v>
      </c>
      <c r="F22" s="40">
        <f>RA!I26</f>
        <v>121742.7059</v>
      </c>
      <c r="G22" s="31">
        <f t="shared" si="0"/>
        <v>580179.25150000001</v>
      </c>
      <c r="H22" s="42">
        <f>RA!J26</f>
        <v>17.344193982896499</v>
      </c>
      <c r="I22" s="35">
        <f>VLOOKUP(B22,RMS!B:D,3,FALSE)</f>
        <v>705407.62238932005</v>
      </c>
      <c r="J22" s="36">
        <f>VLOOKUP(B22,RMS!B:E,4,FALSE)</f>
        <v>582886.34294571797</v>
      </c>
      <c r="K22" s="37">
        <f t="shared" si="1"/>
        <v>-3485.6649893200956</v>
      </c>
      <c r="L22" s="37">
        <f t="shared" si="2"/>
        <v>-2707.0914457179606</v>
      </c>
    </row>
    <row r="23" spans="1:12">
      <c r="A23" s="59"/>
      <c r="B23" s="27">
        <v>34</v>
      </c>
      <c r="C23" s="56" t="s">
        <v>27</v>
      </c>
      <c r="D23" s="56"/>
      <c r="E23" s="30">
        <f>RA!D27</f>
        <v>242071.4008</v>
      </c>
      <c r="F23" s="40">
        <f>RA!I27</f>
        <v>68424.498900000006</v>
      </c>
      <c r="G23" s="31">
        <f t="shared" si="0"/>
        <v>173646.9019</v>
      </c>
      <c r="H23" s="42">
        <f>RA!J27</f>
        <v>28.266246518122401</v>
      </c>
      <c r="I23" s="35">
        <f>VLOOKUP(B23,RMS!B:D,3,FALSE)</f>
        <v>243737.76076821701</v>
      </c>
      <c r="J23" s="36">
        <f>VLOOKUP(B23,RMS!B:E,4,FALSE)</f>
        <v>174709.09729047999</v>
      </c>
      <c r="K23" s="37">
        <f t="shared" si="1"/>
        <v>-1666.3599682170025</v>
      </c>
      <c r="L23" s="37">
        <f t="shared" si="2"/>
        <v>-1062.1953904799884</v>
      </c>
    </row>
    <row r="24" spans="1:12">
      <c r="A24" s="59"/>
      <c r="B24" s="27">
        <v>35</v>
      </c>
      <c r="C24" s="56" t="s">
        <v>28</v>
      </c>
      <c r="D24" s="56"/>
      <c r="E24" s="30">
        <f>RA!D28</f>
        <v>938177.91390000004</v>
      </c>
      <c r="F24" s="40">
        <f>RA!I28</f>
        <v>2482.4470999999999</v>
      </c>
      <c r="G24" s="31">
        <f t="shared" si="0"/>
        <v>935695.46680000005</v>
      </c>
      <c r="H24" s="42">
        <f>RA!J28</f>
        <v>0.26460302072988301</v>
      </c>
      <c r="I24" s="35">
        <f>VLOOKUP(B24,RMS!B:D,3,FALSE)</f>
        <v>941234.86272389395</v>
      </c>
      <c r="J24" s="36">
        <f>VLOOKUP(B24,RMS!B:E,4,FALSE)</f>
        <v>938851.42435632006</v>
      </c>
      <c r="K24" s="37">
        <f t="shared" si="1"/>
        <v>-3056.9488238939084</v>
      </c>
      <c r="L24" s="37">
        <f t="shared" si="2"/>
        <v>-3155.9575563200051</v>
      </c>
    </row>
    <row r="25" spans="1:12">
      <c r="A25" s="59"/>
      <c r="B25" s="27">
        <v>36</v>
      </c>
      <c r="C25" s="56" t="s">
        <v>29</v>
      </c>
      <c r="D25" s="56"/>
      <c r="E25" s="30">
        <f>RA!D29</f>
        <v>586658.89249999996</v>
      </c>
      <c r="F25" s="40">
        <f>RA!I29</f>
        <v>90040.013099999996</v>
      </c>
      <c r="G25" s="31">
        <f t="shared" si="0"/>
        <v>496618.87939999998</v>
      </c>
      <c r="H25" s="42">
        <f>RA!J29</f>
        <v>15.347932887593601</v>
      </c>
      <c r="I25" s="35">
        <f>VLOOKUP(B25,RMS!B:D,3,FALSE)</f>
        <v>588847.85296902701</v>
      </c>
      <c r="J25" s="36">
        <f>VLOOKUP(B25,RMS!B:E,4,FALSE)</f>
        <v>498689.13793751498</v>
      </c>
      <c r="K25" s="37">
        <f t="shared" si="1"/>
        <v>-2188.9604690270498</v>
      </c>
      <c r="L25" s="37">
        <f t="shared" si="2"/>
        <v>-2070.2585375150084</v>
      </c>
    </row>
    <row r="26" spans="1:12">
      <c r="A26" s="59"/>
      <c r="B26" s="27">
        <v>37</v>
      </c>
      <c r="C26" s="56" t="s">
        <v>30</v>
      </c>
      <c r="D26" s="56"/>
      <c r="E26" s="30">
        <f>RA!D30</f>
        <v>1158386.7590000001</v>
      </c>
      <c r="F26" s="40">
        <f>RA!I30</f>
        <v>152716.55050000001</v>
      </c>
      <c r="G26" s="31">
        <f t="shared" si="0"/>
        <v>1005670.2085000001</v>
      </c>
      <c r="H26" s="42">
        <f>RA!J30</f>
        <v>13.183554569618501</v>
      </c>
      <c r="I26" s="35">
        <f>VLOOKUP(B26,RMS!B:D,3,FALSE)</f>
        <v>1165237.0361876099</v>
      </c>
      <c r="J26" s="36">
        <f>VLOOKUP(B26,RMS!B:E,4,FALSE)</f>
        <v>1011382.21413099</v>
      </c>
      <c r="K26" s="37">
        <f t="shared" si="1"/>
        <v>-6850.2771876098122</v>
      </c>
      <c r="L26" s="37">
        <f t="shared" si="2"/>
        <v>-5712.0056309899082</v>
      </c>
    </row>
    <row r="27" spans="1:12">
      <c r="A27" s="59"/>
      <c r="B27" s="27">
        <v>38</v>
      </c>
      <c r="C27" s="56" t="s">
        <v>31</v>
      </c>
      <c r="D27" s="56"/>
      <c r="E27" s="30">
        <f>RA!D31</f>
        <v>1165927.9844</v>
      </c>
      <c r="F27" s="40">
        <f>RA!I31</f>
        <v>2920.6419000000001</v>
      </c>
      <c r="G27" s="31">
        <f t="shared" si="0"/>
        <v>1163007.3425</v>
      </c>
      <c r="H27" s="42">
        <f>RA!J31</f>
        <v>0.25049933950277398</v>
      </c>
      <c r="I27" s="35">
        <f>VLOOKUP(B27,RMS!B:D,3,FALSE)</f>
        <v>1168446.62524617</v>
      </c>
      <c r="J27" s="36">
        <f>VLOOKUP(B27,RMS!B:E,4,FALSE)</f>
        <v>1165382.9228920401</v>
      </c>
      <c r="K27" s="37">
        <f t="shared" si="1"/>
        <v>-2518.6408461700194</v>
      </c>
      <c r="L27" s="37">
        <f t="shared" si="2"/>
        <v>-2375.5803920400795</v>
      </c>
    </row>
    <row r="28" spans="1:12">
      <c r="A28" s="59"/>
      <c r="B28" s="27">
        <v>39</v>
      </c>
      <c r="C28" s="56" t="s">
        <v>32</v>
      </c>
      <c r="D28" s="56"/>
      <c r="E28" s="30">
        <f>RA!D32</f>
        <v>142206.05790000001</v>
      </c>
      <c r="F28" s="40">
        <f>RA!I32</f>
        <v>31898.285400000001</v>
      </c>
      <c r="G28" s="31">
        <f t="shared" si="0"/>
        <v>110307.77250000002</v>
      </c>
      <c r="H28" s="42">
        <f>RA!J32</f>
        <v>22.4310313295029</v>
      </c>
      <c r="I28" s="35">
        <f>VLOOKUP(B28,RMS!B:D,3,FALSE)</f>
        <v>142515.683363271</v>
      </c>
      <c r="J28" s="36">
        <f>VLOOKUP(B28,RMS!B:E,4,FALSE)</f>
        <v>110509.711054759</v>
      </c>
      <c r="K28" s="37">
        <f t="shared" si="1"/>
        <v>-309.62546327098971</v>
      </c>
      <c r="L28" s="37">
        <f t="shared" si="2"/>
        <v>-201.93855475897726</v>
      </c>
    </row>
    <row r="29" spans="1:12">
      <c r="A29" s="59"/>
      <c r="B29" s="27">
        <v>40</v>
      </c>
      <c r="C29" s="56" t="s">
        <v>33</v>
      </c>
      <c r="D29" s="56"/>
      <c r="E29" s="30">
        <f>RA!D33</f>
        <v>202.53569999999999</v>
      </c>
      <c r="F29" s="40">
        <f>RA!I33</f>
        <v>13.2888</v>
      </c>
      <c r="G29" s="31">
        <f t="shared" si="0"/>
        <v>189.24689999999998</v>
      </c>
      <c r="H29" s="42">
        <f>RA!J33</f>
        <v>6.5612136527041898</v>
      </c>
      <c r="I29" s="35">
        <f>VLOOKUP(B29,RMS!B:D,3,FALSE)</f>
        <v>202.53540000000001</v>
      </c>
      <c r="J29" s="36">
        <f>VLOOKUP(B29,RMS!B:E,4,FALSE)</f>
        <v>189.24690000000001</v>
      </c>
      <c r="K29" s="37">
        <f t="shared" si="1"/>
        <v>2.9999999998153726E-4</v>
      </c>
      <c r="L29" s="37">
        <f t="shared" si="2"/>
        <v>0</v>
      </c>
    </row>
    <row r="30" spans="1:12">
      <c r="A30" s="59"/>
      <c r="B30" s="27">
        <v>41</v>
      </c>
      <c r="C30" s="56" t="s">
        <v>57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34</v>
      </c>
      <c r="D31" s="56"/>
      <c r="E31" s="30">
        <f>RA!D35</f>
        <v>130588.2182</v>
      </c>
      <c r="F31" s="40">
        <f>RA!I35</f>
        <v>14867.135399999999</v>
      </c>
      <c r="G31" s="31">
        <f t="shared" si="0"/>
        <v>115721.0828</v>
      </c>
      <c r="H31" s="42">
        <f>RA!J35</f>
        <v>11.384744814597701</v>
      </c>
      <c r="I31" s="35">
        <f>VLOOKUP(B31,RMS!B:D,3,FALSE)</f>
        <v>131391.61739999999</v>
      </c>
      <c r="J31" s="36">
        <f>VLOOKUP(B31,RMS!B:E,4,FALSE)</f>
        <v>116443.7843</v>
      </c>
      <c r="K31" s="37">
        <f t="shared" si="1"/>
        <v>-803.39919999998529</v>
      </c>
      <c r="L31" s="37">
        <f t="shared" si="2"/>
        <v>-722.70149999999558</v>
      </c>
    </row>
    <row r="32" spans="1:12">
      <c r="A32" s="59"/>
      <c r="B32" s="27">
        <v>71</v>
      </c>
      <c r="C32" s="56" t="s">
        <v>58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59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60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35</v>
      </c>
      <c r="D35" s="56"/>
      <c r="E35" s="30">
        <f>RA!D39</f>
        <v>420991.462</v>
      </c>
      <c r="F35" s="40">
        <f>RA!I39</f>
        <v>18242.433000000001</v>
      </c>
      <c r="G35" s="31">
        <f t="shared" si="0"/>
        <v>402749.02899999998</v>
      </c>
      <c r="H35" s="42">
        <f>RA!J39</f>
        <v>4.33320735611498</v>
      </c>
      <c r="I35" s="35">
        <f>VLOOKUP(B35,RMS!B:D,3,FALSE)</f>
        <v>420991.46153846203</v>
      </c>
      <c r="J35" s="36">
        <f>VLOOKUP(B35,RMS!B:E,4,FALSE)</f>
        <v>402749.02717948699</v>
      </c>
      <c r="K35" s="37">
        <f t="shared" si="1"/>
        <v>4.6153797302395105E-4</v>
      </c>
      <c r="L35" s="37">
        <f t="shared" si="2"/>
        <v>1.8205129890702665E-3</v>
      </c>
    </row>
    <row r="36" spans="1:12">
      <c r="A36" s="59"/>
      <c r="B36" s="27">
        <v>76</v>
      </c>
      <c r="C36" s="56" t="s">
        <v>36</v>
      </c>
      <c r="D36" s="56"/>
      <c r="E36" s="30">
        <f>RA!D40</f>
        <v>593297.20660000003</v>
      </c>
      <c r="F36" s="40">
        <f>RA!I40</f>
        <v>33897.554199999999</v>
      </c>
      <c r="G36" s="31">
        <f t="shared" si="0"/>
        <v>559399.65240000002</v>
      </c>
      <c r="H36" s="42">
        <f>RA!J40</f>
        <v>5.71341880981646</v>
      </c>
      <c r="I36" s="35">
        <f>VLOOKUP(B36,RMS!B:D,3,FALSE)</f>
        <v>600554.98075299105</v>
      </c>
      <c r="J36" s="36">
        <f>VLOOKUP(B36,RMS!B:E,4,FALSE)</f>
        <v>565941.01518034202</v>
      </c>
      <c r="K36" s="37">
        <f t="shared" si="1"/>
        <v>-7257.7741529910127</v>
      </c>
      <c r="L36" s="37">
        <f t="shared" si="2"/>
        <v>-6541.3627803419949</v>
      </c>
    </row>
    <row r="37" spans="1:12">
      <c r="A37" s="59"/>
      <c r="B37" s="27">
        <v>77</v>
      </c>
      <c r="C37" s="56" t="s">
        <v>61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62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37</v>
      </c>
      <c r="D39" s="56"/>
      <c r="E39" s="30">
        <f>RA!D43</f>
        <v>17255.0249</v>
      </c>
      <c r="F39" s="40">
        <f>RA!I43</f>
        <v>1955.1845000000001</v>
      </c>
      <c r="G39" s="31">
        <f t="shared" si="0"/>
        <v>15299.840400000001</v>
      </c>
      <c r="H39" s="42">
        <f>RA!J43</f>
        <v>11.331102164912</v>
      </c>
      <c r="I39" s="35">
        <f>VLOOKUP(B39,RMS!B:D,3,FALSE)</f>
        <v>17255.024884653201</v>
      </c>
      <c r="J39" s="36">
        <f>VLOOKUP(B39,RMS!B:E,4,FALSE)</f>
        <v>15299.8404054156</v>
      </c>
      <c r="K39" s="37">
        <f t="shared" si="1"/>
        <v>1.5346799045801163E-5</v>
      </c>
      <c r="L39" s="37">
        <f t="shared" si="2"/>
        <v>-5.415598934632726E-6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3" t="s">
        <v>42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43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13" t="s">
        <v>43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5" t="s">
        <v>6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7" t="s">
        <v>7</v>
      </c>
      <c r="B7" s="68"/>
      <c r="C7" s="69"/>
      <c r="D7" s="7">
        <v>17661827.937100001</v>
      </c>
      <c r="E7" s="7">
        <v>21486474</v>
      </c>
      <c r="F7" s="44">
        <v>82.199750117678704</v>
      </c>
      <c r="G7" s="16"/>
      <c r="H7" s="16"/>
      <c r="I7" s="7">
        <v>1477088.2478</v>
      </c>
      <c r="J7" s="44">
        <v>8.3631674652274501</v>
      </c>
      <c r="K7" s="16"/>
      <c r="L7" s="16"/>
      <c r="M7" s="16"/>
      <c r="N7" s="7">
        <v>219275529.5891</v>
      </c>
      <c r="O7" s="7">
        <v>1077188502.3216</v>
      </c>
      <c r="P7" s="7">
        <v>1815153</v>
      </c>
      <c r="Q7" s="7">
        <v>1805418</v>
      </c>
      <c r="R7" s="7">
        <v>0.53921031029933197</v>
      </c>
      <c r="S7" s="7">
        <v>11.1612912444846</v>
      </c>
      <c r="T7" s="7">
        <v>11.3932815834339</v>
      </c>
      <c r="U7" s="45">
        <v>-2.0362029784865201</v>
      </c>
    </row>
    <row r="8" spans="1:23" ht="12" thickBot="1">
      <c r="A8" s="70">
        <v>41469</v>
      </c>
      <c r="B8" s="60" t="s">
        <v>8</v>
      </c>
      <c r="C8" s="61"/>
      <c r="D8" s="8">
        <v>637938.7415</v>
      </c>
      <c r="E8" s="8">
        <v>598670</v>
      </c>
      <c r="F8" s="46">
        <v>106.559330098385</v>
      </c>
      <c r="G8" s="9"/>
      <c r="H8" s="9"/>
      <c r="I8" s="8">
        <v>70101.625499999995</v>
      </c>
      <c r="J8" s="46">
        <v>10.988770698448</v>
      </c>
      <c r="K8" s="9"/>
      <c r="L8" s="9"/>
      <c r="M8" s="9"/>
      <c r="N8" s="8">
        <v>7876982.3898999998</v>
      </c>
      <c r="O8" s="8">
        <v>33342752.634300001</v>
      </c>
      <c r="P8" s="8">
        <v>60306</v>
      </c>
      <c r="Q8" s="8">
        <v>57215</v>
      </c>
      <c r="R8" s="8">
        <v>5.40242943284104</v>
      </c>
      <c r="S8" s="8">
        <v>12.4483621861838</v>
      </c>
      <c r="T8" s="8">
        <v>12.839586996416999</v>
      </c>
      <c r="U8" s="47">
        <v>-3.0470202066655201</v>
      </c>
    </row>
    <row r="9" spans="1:23" ht="12" thickBot="1">
      <c r="A9" s="71"/>
      <c r="B9" s="60" t="s">
        <v>9</v>
      </c>
      <c r="C9" s="61"/>
      <c r="D9" s="8">
        <v>118306.2145</v>
      </c>
      <c r="E9" s="8">
        <v>156341</v>
      </c>
      <c r="F9" s="46">
        <v>75.671905961967795</v>
      </c>
      <c r="G9" s="9"/>
      <c r="H9" s="9"/>
      <c r="I9" s="8">
        <v>22159.3976</v>
      </c>
      <c r="J9" s="46">
        <v>18.730544032410101</v>
      </c>
      <c r="K9" s="9"/>
      <c r="L9" s="9"/>
      <c r="M9" s="9"/>
      <c r="N9" s="8">
        <v>1540937.5049000001</v>
      </c>
      <c r="O9" s="8">
        <v>6623912.7262000004</v>
      </c>
      <c r="P9" s="8">
        <v>10957</v>
      </c>
      <c r="Q9" s="8">
        <v>10524</v>
      </c>
      <c r="R9" s="8">
        <v>4.1144051691372097</v>
      </c>
      <c r="S9" s="8">
        <v>12.3740905357306</v>
      </c>
      <c r="T9" s="8">
        <v>12.3186915621437</v>
      </c>
      <c r="U9" s="47">
        <v>0.449714755073161</v>
      </c>
    </row>
    <row r="10" spans="1:23" ht="12" thickBot="1">
      <c r="A10" s="71"/>
      <c r="B10" s="60" t="s">
        <v>10</v>
      </c>
      <c r="C10" s="61"/>
      <c r="D10" s="8">
        <v>178939.7501</v>
      </c>
      <c r="E10" s="8">
        <v>202770</v>
      </c>
      <c r="F10" s="46">
        <v>88.247645164472104</v>
      </c>
      <c r="G10" s="9"/>
      <c r="H10" s="9"/>
      <c r="I10" s="8">
        <v>38053.39</v>
      </c>
      <c r="J10" s="46">
        <v>21.266035064167699</v>
      </c>
      <c r="K10" s="9"/>
      <c r="L10" s="9"/>
      <c r="M10" s="9"/>
      <c r="N10" s="8">
        <v>2295459.5337</v>
      </c>
      <c r="O10" s="8">
        <v>10706763.6962</v>
      </c>
      <c r="P10" s="8">
        <v>107837</v>
      </c>
      <c r="Q10" s="8">
        <v>107766</v>
      </c>
      <c r="R10" s="8">
        <v>6.5883488298723994E-2</v>
      </c>
      <c r="S10" s="8">
        <v>1.95460352198225</v>
      </c>
      <c r="T10" s="8">
        <v>2.0191952935063</v>
      </c>
      <c r="U10" s="47">
        <v>-3.1988867907812502</v>
      </c>
    </row>
    <row r="11" spans="1:23" ht="12" thickBot="1">
      <c r="A11" s="71"/>
      <c r="B11" s="60" t="s">
        <v>11</v>
      </c>
      <c r="C11" s="61"/>
      <c r="D11" s="8">
        <v>53610.583599999998</v>
      </c>
      <c r="E11" s="8">
        <v>65556</v>
      </c>
      <c r="F11" s="46">
        <v>81.7783019098176</v>
      </c>
      <c r="G11" s="9"/>
      <c r="H11" s="9"/>
      <c r="I11" s="8">
        <v>8906.4552000000003</v>
      </c>
      <c r="J11" s="46">
        <v>16.613240524395302</v>
      </c>
      <c r="K11" s="9"/>
      <c r="L11" s="9"/>
      <c r="M11" s="9"/>
      <c r="N11" s="8">
        <v>718950.41339999996</v>
      </c>
      <c r="O11" s="8">
        <v>3937770.7211000002</v>
      </c>
      <c r="P11" s="8">
        <v>3963</v>
      </c>
      <c r="Q11" s="8">
        <v>3865</v>
      </c>
      <c r="R11" s="8">
        <v>2.5355756791720601</v>
      </c>
      <c r="S11" s="8">
        <v>16.114711077466598</v>
      </c>
      <c r="T11" s="8">
        <v>16.958188874514899</v>
      </c>
      <c r="U11" s="47">
        <v>-4.9738672171289702</v>
      </c>
    </row>
    <row r="12" spans="1:23" ht="12" thickBot="1">
      <c r="A12" s="71"/>
      <c r="B12" s="60" t="s">
        <v>12</v>
      </c>
      <c r="C12" s="61"/>
      <c r="D12" s="8">
        <v>187160.7499</v>
      </c>
      <c r="E12" s="8">
        <v>212689</v>
      </c>
      <c r="F12" s="46">
        <v>87.997381105745902</v>
      </c>
      <c r="G12" s="9"/>
      <c r="H12" s="9"/>
      <c r="I12" s="8">
        <v>12517.6019</v>
      </c>
      <c r="J12" s="46">
        <v>6.6881554528330103</v>
      </c>
      <c r="K12" s="9"/>
      <c r="L12" s="9"/>
      <c r="M12" s="9"/>
      <c r="N12" s="8">
        <v>2545891.6845999998</v>
      </c>
      <c r="O12" s="8">
        <v>15587282.465399999</v>
      </c>
      <c r="P12" s="8">
        <v>3627</v>
      </c>
      <c r="Q12" s="8">
        <v>3840</v>
      </c>
      <c r="R12" s="8">
        <v>-5.546875</v>
      </c>
      <c r="S12" s="8">
        <v>61.0833195478357</v>
      </c>
      <c r="T12" s="8">
        <v>61.545859374999999</v>
      </c>
      <c r="U12" s="47">
        <v>-0.75153687325423302</v>
      </c>
    </row>
    <row r="13" spans="1:23" ht="12" thickBot="1">
      <c r="A13" s="71"/>
      <c r="B13" s="60" t="s">
        <v>13</v>
      </c>
      <c r="C13" s="61"/>
      <c r="D13" s="8">
        <v>324578.82130000001</v>
      </c>
      <c r="E13" s="8">
        <v>400642</v>
      </c>
      <c r="F13" s="46">
        <v>81.014676768786103</v>
      </c>
      <c r="G13" s="9"/>
      <c r="H13" s="9"/>
      <c r="I13" s="8">
        <v>60532.2526</v>
      </c>
      <c r="J13" s="46">
        <v>18.649476992231602</v>
      </c>
      <c r="K13" s="9"/>
      <c r="L13" s="9"/>
      <c r="M13" s="9"/>
      <c r="N13" s="8">
        <v>4145764.7831999999</v>
      </c>
      <c r="O13" s="8">
        <v>18876082.055500001</v>
      </c>
      <c r="P13" s="8">
        <v>19998</v>
      </c>
      <c r="Q13" s="8">
        <v>19471</v>
      </c>
      <c r="R13" s="8">
        <v>2.7065892866314099</v>
      </c>
      <c r="S13" s="8">
        <v>19.0824502450245</v>
      </c>
      <c r="T13" s="8">
        <v>19.096067484977699</v>
      </c>
      <c r="U13" s="47">
        <v>-7.1309131913511001E-2</v>
      </c>
    </row>
    <row r="14" spans="1:23" ht="12" thickBot="1">
      <c r="A14" s="71"/>
      <c r="B14" s="60" t="s">
        <v>14</v>
      </c>
      <c r="C14" s="61"/>
      <c r="D14" s="8">
        <v>176817.2997</v>
      </c>
      <c r="E14" s="8">
        <v>195632</v>
      </c>
      <c r="F14" s="46">
        <v>90.382605964259398</v>
      </c>
      <c r="G14" s="9"/>
      <c r="H14" s="9"/>
      <c r="I14" s="8">
        <v>15892.9601</v>
      </c>
      <c r="J14" s="46">
        <v>8.9883513247657607</v>
      </c>
      <c r="K14" s="9"/>
      <c r="L14" s="9"/>
      <c r="M14" s="9"/>
      <c r="N14" s="8">
        <v>2217095.5364999999</v>
      </c>
      <c r="O14" s="8">
        <v>10842819.1588</v>
      </c>
      <c r="P14" s="8">
        <v>4336</v>
      </c>
      <c r="Q14" s="8">
        <v>4051</v>
      </c>
      <c r="R14" s="8">
        <v>7.0352999259442104</v>
      </c>
      <c r="S14" s="8">
        <v>48.169797047970498</v>
      </c>
      <c r="T14" s="8">
        <v>50.743895334485302</v>
      </c>
      <c r="U14" s="47">
        <v>-5.0727250431747901</v>
      </c>
    </row>
    <row r="15" spans="1:23" ht="12" thickBot="1">
      <c r="A15" s="71"/>
      <c r="B15" s="60" t="s">
        <v>15</v>
      </c>
      <c r="C15" s="61"/>
      <c r="D15" s="8">
        <v>155262.0453</v>
      </c>
      <c r="E15" s="8">
        <v>136943</v>
      </c>
      <c r="F15" s="46">
        <v>113.377131580293</v>
      </c>
      <c r="G15" s="9"/>
      <c r="H15" s="9"/>
      <c r="I15" s="8">
        <v>20530.071100000001</v>
      </c>
      <c r="J15" s="46">
        <v>13.2228524107946</v>
      </c>
      <c r="K15" s="9"/>
      <c r="L15" s="9"/>
      <c r="M15" s="9"/>
      <c r="N15" s="8">
        <v>1588186.1769999999</v>
      </c>
      <c r="O15" s="8">
        <v>7095837.9867000002</v>
      </c>
      <c r="P15" s="8">
        <v>8960</v>
      </c>
      <c r="Q15" s="8">
        <v>8315</v>
      </c>
      <c r="R15" s="8">
        <v>7.75706554419724</v>
      </c>
      <c r="S15" s="8">
        <v>20.3944977678571</v>
      </c>
      <c r="T15" s="8">
        <v>19.649741431148499</v>
      </c>
      <c r="U15" s="47">
        <v>3.7901584573934302</v>
      </c>
    </row>
    <row r="16" spans="1:23" ht="12" thickBot="1">
      <c r="A16" s="71"/>
      <c r="B16" s="60" t="s">
        <v>16</v>
      </c>
      <c r="C16" s="61"/>
      <c r="D16" s="8">
        <v>1080557.6388999999</v>
      </c>
      <c r="E16" s="8">
        <v>957768</v>
      </c>
      <c r="F16" s="46">
        <v>112.820394803334</v>
      </c>
      <c r="G16" s="9"/>
      <c r="H16" s="9"/>
      <c r="I16" s="8">
        <v>31003.998200000002</v>
      </c>
      <c r="J16" s="46">
        <v>2.8692590828900002</v>
      </c>
      <c r="K16" s="9"/>
      <c r="L16" s="9"/>
      <c r="M16" s="9"/>
      <c r="N16" s="8">
        <v>13037244.384400001</v>
      </c>
      <c r="O16" s="8">
        <v>59733239.794699997</v>
      </c>
      <c r="P16" s="8">
        <v>137876</v>
      </c>
      <c r="Q16" s="8">
        <v>148396</v>
      </c>
      <c r="R16" s="8">
        <v>-7.08913986899916</v>
      </c>
      <c r="S16" s="8">
        <v>9.1618491978299392</v>
      </c>
      <c r="T16" s="8">
        <v>9.8511013100083602</v>
      </c>
      <c r="U16" s="47">
        <v>-6.99670108435659</v>
      </c>
    </row>
    <row r="17" spans="1:21" ht="12" thickBot="1">
      <c r="A17" s="71"/>
      <c r="B17" s="60" t="s">
        <v>17</v>
      </c>
      <c r="C17" s="61"/>
      <c r="D17" s="8">
        <v>399637.9558</v>
      </c>
      <c r="E17" s="8">
        <v>1306703</v>
      </c>
      <c r="F17" s="46">
        <v>30.5836870199273</v>
      </c>
      <c r="G17" s="9"/>
      <c r="H17" s="9"/>
      <c r="I17" s="8">
        <v>52184.804799999998</v>
      </c>
      <c r="J17" s="46">
        <v>13.058020151148</v>
      </c>
      <c r="K17" s="9"/>
      <c r="L17" s="9"/>
      <c r="M17" s="9"/>
      <c r="N17" s="8">
        <v>5932279.3865999999</v>
      </c>
      <c r="O17" s="8">
        <v>42783948.502400003</v>
      </c>
      <c r="P17" s="8">
        <v>13743</v>
      </c>
      <c r="Q17" s="8">
        <v>14322</v>
      </c>
      <c r="R17" s="8">
        <v>-4.0427314620862997</v>
      </c>
      <c r="S17" s="8">
        <v>34.206126027796003</v>
      </c>
      <c r="T17" s="8">
        <v>55.316577991900601</v>
      </c>
      <c r="U17" s="47">
        <v>-38.1629752426037</v>
      </c>
    </row>
    <row r="18" spans="1:21" ht="12" thickBot="1">
      <c r="A18" s="71"/>
      <c r="B18" s="60" t="s">
        <v>18</v>
      </c>
      <c r="C18" s="61"/>
      <c r="D18" s="8">
        <v>1743393.7017999999</v>
      </c>
      <c r="E18" s="8">
        <v>2151182</v>
      </c>
      <c r="F18" s="46">
        <v>81.043524062585107</v>
      </c>
      <c r="G18" s="9"/>
      <c r="H18" s="9"/>
      <c r="I18" s="8">
        <v>175473.31570000001</v>
      </c>
      <c r="J18" s="46">
        <v>10.065042423798401</v>
      </c>
      <c r="K18" s="9"/>
      <c r="L18" s="9"/>
      <c r="M18" s="9"/>
      <c r="N18" s="8">
        <v>22415824.2104</v>
      </c>
      <c r="O18" s="8">
        <v>102909997.464</v>
      </c>
      <c r="P18" s="8">
        <v>265874</v>
      </c>
      <c r="Q18" s="8">
        <v>256876</v>
      </c>
      <c r="R18" s="8">
        <v>3.5028574098008298</v>
      </c>
      <c r="S18" s="8">
        <v>7.67764699218427</v>
      </c>
      <c r="T18" s="8">
        <v>7.6938672051885</v>
      </c>
      <c r="U18" s="47">
        <v>-0.210820028103542</v>
      </c>
    </row>
    <row r="19" spans="1:21" ht="12" thickBot="1">
      <c r="A19" s="71"/>
      <c r="B19" s="60" t="s">
        <v>19</v>
      </c>
      <c r="C19" s="61"/>
      <c r="D19" s="8">
        <v>539655.22549999994</v>
      </c>
      <c r="E19" s="8">
        <v>656111</v>
      </c>
      <c r="F19" s="46">
        <v>82.250598679186893</v>
      </c>
      <c r="G19" s="9"/>
      <c r="H19" s="9"/>
      <c r="I19" s="8">
        <v>32329.602500000001</v>
      </c>
      <c r="J19" s="46">
        <v>5.9907883723438502</v>
      </c>
      <c r="K19" s="9"/>
      <c r="L19" s="9"/>
      <c r="M19" s="9"/>
      <c r="N19" s="8">
        <v>6439380.5422999999</v>
      </c>
      <c r="O19" s="8">
        <v>38495404.0995</v>
      </c>
      <c r="P19" s="8">
        <v>21979</v>
      </c>
      <c r="Q19" s="8">
        <v>21467</v>
      </c>
      <c r="R19" s="8">
        <v>2.3850561326687498</v>
      </c>
      <c r="S19" s="8">
        <v>28.852837708721999</v>
      </c>
      <c r="T19" s="8">
        <v>31.150872506638098</v>
      </c>
      <c r="U19" s="47">
        <v>-7.3771121416468599</v>
      </c>
    </row>
    <row r="20" spans="1:21" ht="12" thickBot="1">
      <c r="A20" s="71"/>
      <c r="B20" s="60" t="s">
        <v>20</v>
      </c>
      <c r="C20" s="61"/>
      <c r="D20" s="8">
        <v>864185.35849999997</v>
      </c>
      <c r="E20" s="8">
        <v>918993</v>
      </c>
      <c r="F20" s="46">
        <v>94.036119807223798</v>
      </c>
      <c r="G20" s="9"/>
      <c r="H20" s="9"/>
      <c r="I20" s="8">
        <v>27961.083900000001</v>
      </c>
      <c r="J20" s="46">
        <v>3.2355424244323201</v>
      </c>
      <c r="K20" s="9"/>
      <c r="L20" s="9"/>
      <c r="M20" s="9"/>
      <c r="N20" s="8">
        <v>11360376.2733</v>
      </c>
      <c r="O20" s="8">
        <v>61877507.138700001</v>
      </c>
      <c r="P20" s="8">
        <v>61508</v>
      </c>
      <c r="Q20" s="8">
        <v>58080</v>
      </c>
      <c r="R20" s="8">
        <v>5.9022038567493098</v>
      </c>
      <c r="S20" s="8">
        <v>16.105371821551699</v>
      </c>
      <c r="T20" s="8">
        <v>15.381811811294799</v>
      </c>
      <c r="U20" s="47">
        <v>4.7039972867539301</v>
      </c>
    </row>
    <row r="21" spans="1:21" ht="12" thickBot="1">
      <c r="A21" s="71"/>
      <c r="B21" s="60" t="s">
        <v>21</v>
      </c>
      <c r="C21" s="61"/>
      <c r="D21" s="8">
        <v>403401.52029999997</v>
      </c>
      <c r="E21" s="8">
        <v>470709</v>
      </c>
      <c r="F21" s="46">
        <v>85.700830088228599</v>
      </c>
      <c r="G21" s="9"/>
      <c r="H21" s="9"/>
      <c r="I21" s="8">
        <v>24806.945500000002</v>
      </c>
      <c r="J21" s="46">
        <v>6.1494427392221196</v>
      </c>
      <c r="K21" s="9"/>
      <c r="L21" s="9"/>
      <c r="M21" s="9"/>
      <c r="N21" s="8">
        <v>4806956.2649999997</v>
      </c>
      <c r="O21" s="8">
        <v>21688357.4027</v>
      </c>
      <c r="P21" s="8">
        <v>54563</v>
      </c>
      <c r="Q21" s="8">
        <v>50386</v>
      </c>
      <c r="R21" s="8">
        <v>8.2900011908069597</v>
      </c>
      <c r="S21" s="8">
        <v>8.5037924949141406</v>
      </c>
      <c r="T21" s="8">
        <v>8.4573540249275592</v>
      </c>
      <c r="U21" s="47">
        <v>0.54908981993306905</v>
      </c>
    </row>
    <row r="22" spans="1:21" ht="12" thickBot="1">
      <c r="A22" s="71"/>
      <c r="B22" s="60" t="s">
        <v>22</v>
      </c>
      <c r="C22" s="61"/>
      <c r="D22" s="8">
        <v>1255649.2487000001</v>
      </c>
      <c r="E22" s="8">
        <v>1220014</v>
      </c>
      <c r="F22" s="46">
        <v>102.920888506197</v>
      </c>
      <c r="G22" s="9"/>
      <c r="H22" s="9"/>
      <c r="I22" s="8">
        <v>134133.08050000001</v>
      </c>
      <c r="J22" s="46">
        <v>10.6823685546637</v>
      </c>
      <c r="K22" s="9"/>
      <c r="L22" s="9"/>
      <c r="M22" s="9"/>
      <c r="N22" s="8">
        <v>15828664.8003</v>
      </c>
      <c r="O22" s="8">
        <v>81575324.431400001</v>
      </c>
      <c r="P22" s="8">
        <v>139009</v>
      </c>
      <c r="Q22" s="8">
        <v>135878</v>
      </c>
      <c r="R22" s="8">
        <v>2.3042729507352102</v>
      </c>
      <c r="S22" s="8">
        <v>10.5517695998101</v>
      </c>
      <c r="T22" s="8">
        <v>10.601074129734</v>
      </c>
      <c r="U22" s="47">
        <v>-0.465089945797592</v>
      </c>
    </row>
    <row r="23" spans="1:21" ht="12" thickBot="1">
      <c r="A23" s="71"/>
      <c r="B23" s="60" t="s">
        <v>23</v>
      </c>
      <c r="C23" s="61"/>
      <c r="D23" s="8">
        <v>2876532.4468</v>
      </c>
      <c r="E23" s="8">
        <v>2741545</v>
      </c>
      <c r="F23" s="46">
        <v>104.923772792349</v>
      </c>
      <c r="G23" s="9"/>
      <c r="H23" s="9"/>
      <c r="I23" s="8">
        <v>136533.4363</v>
      </c>
      <c r="J23" s="46">
        <v>4.7464591074537203</v>
      </c>
      <c r="K23" s="9"/>
      <c r="L23" s="9"/>
      <c r="M23" s="9"/>
      <c r="N23" s="8">
        <v>34700718.286799997</v>
      </c>
      <c r="O23" s="8">
        <v>164546010.23949999</v>
      </c>
      <c r="P23" s="8">
        <v>203321</v>
      </c>
      <c r="Q23" s="8">
        <v>195191</v>
      </c>
      <c r="R23" s="8">
        <v>4.1651510571696404</v>
      </c>
      <c r="S23" s="8">
        <v>16.568759595909899</v>
      </c>
      <c r="T23" s="8">
        <v>16.458087819110499</v>
      </c>
      <c r="U23" s="47">
        <v>0.67244614329311503</v>
      </c>
    </row>
    <row r="24" spans="1:21" ht="12" thickBot="1">
      <c r="A24" s="71"/>
      <c r="B24" s="60" t="s">
        <v>24</v>
      </c>
      <c r="C24" s="61"/>
      <c r="D24" s="8">
        <v>323833.33409999998</v>
      </c>
      <c r="E24" s="8">
        <v>477291</v>
      </c>
      <c r="F24" s="46">
        <v>67.848196194774303</v>
      </c>
      <c r="G24" s="9"/>
      <c r="H24" s="9"/>
      <c r="I24" s="8">
        <v>50630.866699999999</v>
      </c>
      <c r="J24" s="46">
        <v>15.634853292887099</v>
      </c>
      <c r="K24" s="9"/>
      <c r="L24" s="9"/>
      <c r="M24" s="9"/>
      <c r="N24" s="8">
        <v>4141677.0959999999</v>
      </c>
      <c r="O24" s="8">
        <v>17916642.253600001</v>
      </c>
      <c r="P24" s="8">
        <v>47921</v>
      </c>
      <c r="Q24" s="8">
        <v>47406</v>
      </c>
      <c r="R24" s="8">
        <v>1.08636037632368</v>
      </c>
      <c r="S24" s="8">
        <v>7.8601177291792697</v>
      </c>
      <c r="T24" s="8">
        <v>8.24463551449184</v>
      </c>
      <c r="U24" s="47">
        <v>-4.6638542678652497</v>
      </c>
    </row>
    <row r="25" spans="1:21" ht="12" thickBot="1">
      <c r="A25" s="71"/>
      <c r="B25" s="60" t="s">
        <v>25</v>
      </c>
      <c r="C25" s="61"/>
      <c r="D25" s="8">
        <v>244681.88750000001</v>
      </c>
      <c r="E25" s="8">
        <v>322943</v>
      </c>
      <c r="F25" s="46">
        <v>75.766276866196193</v>
      </c>
      <c r="G25" s="9"/>
      <c r="H25" s="9"/>
      <c r="I25" s="8">
        <v>24136.620999999999</v>
      </c>
      <c r="J25" s="46">
        <v>9.8644902761754292</v>
      </c>
      <c r="K25" s="9"/>
      <c r="L25" s="9"/>
      <c r="M25" s="9"/>
      <c r="N25" s="8">
        <v>3010122.6395</v>
      </c>
      <c r="O25" s="8">
        <v>13769583.173900001</v>
      </c>
      <c r="P25" s="8">
        <v>21806</v>
      </c>
      <c r="Q25" s="8">
        <v>23207</v>
      </c>
      <c r="R25" s="8">
        <v>-6.0369716033955303</v>
      </c>
      <c r="S25" s="8">
        <v>12.624899431349199</v>
      </c>
      <c r="T25" s="8">
        <v>15.2245457275822</v>
      </c>
      <c r="U25" s="47">
        <v>-17.075362002580199</v>
      </c>
    </row>
    <row r="26" spans="1:21" ht="12" thickBot="1">
      <c r="A26" s="71"/>
      <c r="B26" s="60" t="s">
        <v>26</v>
      </c>
      <c r="C26" s="61"/>
      <c r="D26" s="8">
        <v>701921.95739999996</v>
      </c>
      <c r="E26" s="8">
        <v>625891</v>
      </c>
      <c r="F26" s="46">
        <v>112.14763551481001</v>
      </c>
      <c r="G26" s="9"/>
      <c r="H26" s="9"/>
      <c r="I26" s="8">
        <v>121742.7059</v>
      </c>
      <c r="J26" s="46">
        <v>17.344193982896499</v>
      </c>
      <c r="K26" s="9"/>
      <c r="L26" s="9"/>
      <c r="M26" s="9"/>
      <c r="N26" s="8">
        <v>8324867.6765000001</v>
      </c>
      <c r="O26" s="8">
        <v>37478325.548100002</v>
      </c>
      <c r="P26" s="8">
        <v>83809</v>
      </c>
      <c r="Q26" s="8">
        <v>85143</v>
      </c>
      <c r="R26" s="8">
        <v>-1.56677589467131</v>
      </c>
      <c r="S26" s="8">
        <v>9.6106895333436793</v>
      </c>
      <c r="T26" s="8">
        <v>9.1367231316725999</v>
      </c>
      <c r="U26" s="47">
        <v>5.1874878426387401</v>
      </c>
    </row>
    <row r="27" spans="1:21" ht="12" thickBot="1">
      <c r="A27" s="71"/>
      <c r="B27" s="60" t="s">
        <v>27</v>
      </c>
      <c r="C27" s="61"/>
      <c r="D27" s="8">
        <v>242071.4008</v>
      </c>
      <c r="E27" s="8">
        <v>352292</v>
      </c>
      <c r="F27" s="46">
        <v>68.713283526165796</v>
      </c>
      <c r="G27" s="9"/>
      <c r="H27" s="9"/>
      <c r="I27" s="8">
        <v>68424.498900000006</v>
      </c>
      <c r="J27" s="46">
        <v>28.266246518122401</v>
      </c>
      <c r="K27" s="9"/>
      <c r="L27" s="9"/>
      <c r="M27" s="9"/>
      <c r="N27" s="8">
        <v>3153690.3991</v>
      </c>
      <c r="O27" s="8">
        <v>15541704.593800001</v>
      </c>
      <c r="P27" s="8">
        <v>51368</v>
      </c>
      <c r="Q27" s="8">
        <v>47310</v>
      </c>
      <c r="R27" s="8">
        <v>8.5774677658000407</v>
      </c>
      <c r="S27" s="8">
        <v>5.4975345701604104</v>
      </c>
      <c r="T27" s="8">
        <v>5.4836802367364204</v>
      </c>
      <c r="U27" s="47">
        <v>0.25264663193120801</v>
      </c>
    </row>
    <row r="28" spans="1:21" ht="12" thickBot="1">
      <c r="A28" s="71"/>
      <c r="B28" s="60" t="s">
        <v>28</v>
      </c>
      <c r="C28" s="61"/>
      <c r="D28" s="8">
        <v>938177.91390000004</v>
      </c>
      <c r="E28" s="8">
        <v>916684</v>
      </c>
      <c r="F28" s="46">
        <v>102.344746270252</v>
      </c>
      <c r="G28" s="9"/>
      <c r="H28" s="9"/>
      <c r="I28" s="8">
        <v>2482.4470999999999</v>
      </c>
      <c r="J28" s="46">
        <v>0.26460302072988301</v>
      </c>
      <c r="K28" s="9"/>
      <c r="L28" s="9"/>
      <c r="M28" s="9"/>
      <c r="N28" s="8">
        <v>11574989.468699999</v>
      </c>
      <c r="O28" s="8">
        <v>53354312.864399999</v>
      </c>
      <c r="P28" s="8">
        <v>71109</v>
      </c>
      <c r="Q28" s="8">
        <v>76634</v>
      </c>
      <c r="R28" s="8">
        <v>-7.2095936529477802</v>
      </c>
      <c r="S28" s="8">
        <v>13.2292006454879</v>
      </c>
      <c r="T28" s="8">
        <v>13.500421113343901</v>
      </c>
      <c r="U28" s="47">
        <v>-2.0089778354243899</v>
      </c>
    </row>
    <row r="29" spans="1:21" ht="12" thickBot="1">
      <c r="A29" s="71"/>
      <c r="B29" s="60" t="s">
        <v>29</v>
      </c>
      <c r="C29" s="61"/>
      <c r="D29" s="8">
        <v>586658.89249999996</v>
      </c>
      <c r="E29" s="8">
        <v>633296</v>
      </c>
      <c r="F29" s="46">
        <v>92.635812084712398</v>
      </c>
      <c r="G29" s="9"/>
      <c r="H29" s="9"/>
      <c r="I29" s="8">
        <v>90040.013099999996</v>
      </c>
      <c r="J29" s="46">
        <v>15.347932887593601</v>
      </c>
      <c r="K29" s="9"/>
      <c r="L29" s="9"/>
      <c r="M29" s="9"/>
      <c r="N29" s="8">
        <v>7294295.7007999998</v>
      </c>
      <c r="O29" s="8">
        <v>38156878.832800001</v>
      </c>
      <c r="P29" s="8">
        <v>205585</v>
      </c>
      <c r="Q29" s="8">
        <v>213266</v>
      </c>
      <c r="R29" s="8">
        <v>-3.6016055067380601</v>
      </c>
      <c r="S29" s="8">
        <v>2.8576742315830401</v>
      </c>
      <c r="T29" s="8">
        <v>2.7673183376628301</v>
      </c>
      <c r="U29" s="47">
        <v>3.2651066084623102</v>
      </c>
    </row>
    <row r="30" spans="1:21" ht="12" thickBot="1">
      <c r="A30" s="71"/>
      <c r="B30" s="60" t="s">
        <v>30</v>
      </c>
      <c r="C30" s="61"/>
      <c r="D30" s="8">
        <v>1158386.7590000001</v>
      </c>
      <c r="E30" s="8">
        <v>1183518</v>
      </c>
      <c r="F30" s="46">
        <v>97.876564530492999</v>
      </c>
      <c r="G30" s="9"/>
      <c r="H30" s="9"/>
      <c r="I30" s="8">
        <v>152716.55050000001</v>
      </c>
      <c r="J30" s="46">
        <v>13.183554569618501</v>
      </c>
      <c r="K30" s="9"/>
      <c r="L30" s="9"/>
      <c r="M30" s="9"/>
      <c r="N30" s="8">
        <v>15304055.914899999</v>
      </c>
      <c r="O30" s="8">
        <v>83792776.350799993</v>
      </c>
      <c r="P30" s="8">
        <v>110550</v>
      </c>
      <c r="Q30" s="8">
        <v>114329</v>
      </c>
      <c r="R30" s="8">
        <v>-3.30537308994219</v>
      </c>
      <c r="S30" s="8">
        <v>11.8570329950249</v>
      </c>
      <c r="T30" s="8">
        <v>12.193773161665</v>
      </c>
      <c r="U30" s="47">
        <v>-2.7615747986750701</v>
      </c>
    </row>
    <row r="31" spans="1:21" ht="12" thickBot="1">
      <c r="A31" s="71"/>
      <c r="B31" s="60" t="s">
        <v>31</v>
      </c>
      <c r="C31" s="61"/>
      <c r="D31" s="8">
        <v>1165927.9844</v>
      </c>
      <c r="E31" s="8">
        <v>1144482</v>
      </c>
      <c r="F31" s="46">
        <v>101.873859475291</v>
      </c>
      <c r="G31" s="9"/>
      <c r="H31" s="9"/>
      <c r="I31" s="8">
        <v>2920.6419000000001</v>
      </c>
      <c r="J31" s="46">
        <v>0.25049933950277398</v>
      </c>
      <c r="K31" s="9"/>
      <c r="L31" s="9"/>
      <c r="M31" s="9"/>
      <c r="N31" s="8">
        <v>13184213.8531</v>
      </c>
      <c r="O31" s="8">
        <v>62819146.251900002</v>
      </c>
      <c r="P31" s="8">
        <v>48268</v>
      </c>
      <c r="Q31" s="8">
        <v>46383</v>
      </c>
      <c r="R31" s="8">
        <v>4.0639889614729503</v>
      </c>
      <c r="S31" s="8">
        <v>26.806432381702201</v>
      </c>
      <c r="T31" s="8">
        <v>25.713907034904999</v>
      </c>
      <c r="U31" s="47">
        <v>4.2487722511950397</v>
      </c>
    </row>
    <row r="32" spans="1:21" ht="12" thickBot="1">
      <c r="A32" s="71"/>
      <c r="B32" s="60" t="s">
        <v>32</v>
      </c>
      <c r="C32" s="61"/>
      <c r="D32" s="8">
        <v>142206.05790000001</v>
      </c>
      <c r="E32" s="8">
        <v>173456</v>
      </c>
      <c r="F32" s="46">
        <v>81.983937079143999</v>
      </c>
      <c r="G32" s="9"/>
      <c r="H32" s="9"/>
      <c r="I32" s="8">
        <v>31898.285400000001</v>
      </c>
      <c r="J32" s="46">
        <v>22.4310313295029</v>
      </c>
      <c r="K32" s="9"/>
      <c r="L32" s="9"/>
      <c r="M32" s="9"/>
      <c r="N32" s="8">
        <v>1790651.5529</v>
      </c>
      <c r="O32" s="8">
        <v>10131091.649599999</v>
      </c>
      <c r="P32" s="8">
        <v>41431</v>
      </c>
      <c r="Q32" s="8">
        <v>40360</v>
      </c>
      <c r="R32" s="8">
        <v>2.65361744301289</v>
      </c>
      <c r="S32" s="8">
        <v>3.99686371557529</v>
      </c>
      <c r="T32" s="8">
        <v>3.9228035009910802</v>
      </c>
      <c r="U32" s="47">
        <v>1.8879409729674901</v>
      </c>
    </row>
    <row r="33" spans="1:21" ht="12" thickBot="1">
      <c r="A33" s="71"/>
      <c r="B33" s="60" t="s">
        <v>33</v>
      </c>
      <c r="C33" s="61"/>
      <c r="D33" s="8">
        <v>202.53569999999999</v>
      </c>
      <c r="E33" s="9"/>
      <c r="F33" s="9"/>
      <c r="G33" s="9"/>
      <c r="H33" s="9"/>
      <c r="I33" s="8">
        <v>13.2888</v>
      </c>
      <c r="J33" s="46">
        <v>6.5612136527041898</v>
      </c>
      <c r="K33" s="9"/>
      <c r="L33" s="9"/>
      <c r="M33" s="9"/>
      <c r="N33" s="8">
        <v>1835.8069</v>
      </c>
      <c r="O33" s="8">
        <v>8202.3798000000006</v>
      </c>
      <c r="P33" s="8">
        <v>38</v>
      </c>
      <c r="Q33" s="8">
        <v>36</v>
      </c>
      <c r="R33" s="8">
        <v>5.5555555555555598</v>
      </c>
      <c r="S33" s="8">
        <v>6.21763157894737</v>
      </c>
      <c r="T33" s="8">
        <v>6.2074999999999996</v>
      </c>
      <c r="U33" s="47">
        <v>0.16321512601480401</v>
      </c>
    </row>
    <row r="34" spans="1:21" ht="12" thickBot="1">
      <c r="A34" s="71"/>
      <c r="B34" s="60" t="s">
        <v>57</v>
      </c>
      <c r="C34" s="61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71"/>
      <c r="B35" s="60" t="s">
        <v>34</v>
      </c>
      <c r="C35" s="61"/>
      <c r="D35" s="8">
        <v>130588.2182</v>
      </c>
      <c r="E35" s="8">
        <v>203833</v>
      </c>
      <c r="F35" s="46">
        <v>64.066278865541904</v>
      </c>
      <c r="G35" s="9"/>
      <c r="H35" s="9"/>
      <c r="I35" s="8">
        <v>14867.135399999999</v>
      </c>
      <c r="J35" s="46">
        <v>11.384744814597701</v>
      </c>
      <c r="K35" s="9"/>
      <c r="L35" s="9"/>
      <c r="M35" s="9"/>
      <c r="N35" s="8">
        <v>1796238.3933999999</v>
      </c>
      <c r="O35" s="8">
        <v>5426582.4505000003</v>
      </c>
      <c r="P35" s="8">
        <v>11830</v>
      </c>
      <c r="Q35" s="8">
        <v>12040</v>
      </c>
      <c r="R35" s="8">
        <v>-1.7441860465116299</v>
      </c>
      <c r="S35" s="8">
        <v>11.0584255536771</v>
      </c>
      <c r="T35" s="8">
        <v>13.6069824501661</v>
      </c>
      <c r="U35" s="47">
        <v>-18.729772789983301</v>
      </c>
    </row>
    <row r="36" spans="1:21" ht="12" customHeight="1" thickBot="1">
      <c r="A36" s="71"/>
      <c r="B36" s="60" t="s">
        <v>58</v>
      </c>
      <c r="C36" s="61"/>
      <c r="D36" s="9"/>
      <c r="E36" s="8">
        <v>679315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71"/>
      <c r="B37" s="60" t="s">
        <v>59</v>
      </c>
      <c r="C37" s="61"/>
      <c r="D37" s="9"/>
      <c r="E37" s="8">
        <v>555957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71"/>
      <c r="B38" s="60" t="s">
        <v>60</v>
      </c>
      <c r="C38" s="61"/>
      <c r="D38" s="9"/>
      <c r="E38" s="8">
        <v>407276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71"/>
      <c r="B39" s="60" t="s">
        <v>35</v>
      </c>
      <c r="C39" s="61"/>
      <c r="D39" s="8">
        <v>420991.462</v>
      </c>
      <c r="E39" s="8">
        <v>501953</v>
      </c>
      <c r="F39" s="46">
        <v>83.870693471301095</v>
      </c>
      <c r="G39" s="9"/>
      <c r="H39" s="9"/>
      <c r="I39" s="8">
        <v>18242.433000000001</v>
      </c>
      <c r="J39" s="46">
        <v>4.33320735611498</v>
      </c>
      <c r="K39" s="9"/>
      <c r="L39" s="9"/>
      <c r="M39" s="9"/>
      <c r="N39" s="8">
        <v>4876404.0685000001</v>
      </c>
      <c r="O39" s="8">
        <v>21735704.500999998</v>
      </c>
      <c r="P39" s="8">
        <v>620</v>
      </c>
      <c r="Q39" s="8">
        <v>556</v>
      </c>
      <c r="R39" s="8">
        <v>11.510791366906499</v>
      </c>
      <c r="S39" s="8">
        <v>809.37856451612902</v>
      </c>
      <c r="T39" s="8">
        <v>764.66456834532403</v>
      </c>
      <c r="U39" s="47">
        <v>5.8475308026319404</v>
      </c>
    </row>
    <row r="40" spans="1:21" ht="12" thickBot="1">
      <c r="A40" s="71"/>
      <c r="B40" s="60" t="s">
        <v>36</v>
      </c>
      <c r="C40" s="61"/>
      <c r="D40" s="8">
        <v>593297.20660000003</v>
      </c>
      <c r="E40" s="8">
        <v>666454</v>
      </c>
      <c r="F40" s="46">
        <v>89.022979320403195</v>
      </c>
      <c r="G40" s="9"/>
      <c r="H40" s="9"/>
      <c r="I40" s="8">
        <v>33897.554199999999</v>
      </c>
      <c r="J40" s="46">
        <v>5.71341880981646</v>
      </c>
      <c r="K40" s="9"/>
      <c r="L40" s="9"/>
      <c r="M40" s="9"/>
      <c r="N40" s="8">
        <v>6745492.2175000003</v>
      </c>
      <c r="O40" s="8">
        <v>33496029.879299998</v>
      </c>
      <c r="P40" s="8">
        <v>2916</v>
      </c>
      <c r="Q40" s="8">
        <v>3034</v>
      </c>
      <c r="R40" s="8">
        <v>-3.8892551087673102</v>
      </c>
      <c r="S40" s="8">
        <v>244.71180384087799</v>
      </c>
      <c r="T40" s="8">
        <v>250.88725774554999</v>
      </c>
      <c r="U40" s="47">
        <v>-2.4614458144126599</v>
      </c>
    </row>
    <row r="41" spans="1:21" ht="12" thickBot="1">
      <c r="A41" s="71"/>
      <c r="B41" s="60" t="s">
        <v>61</v>
      </c>
      <c r="C41" s="61"/>
      <c r="D41" s="9"/>
      <c r="E41" s="8">
        <v>180129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71"/>
      <c r="B42" s="60" t="s">
        <v>62</v>
      </c>
      <c r="C42" s="61"/>
      <c r="D42" s="9"/>
      <c r="E42" s="8">
        <v>69436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72"/>
      <c r="B43" s="60" t="s">
        <v>37</v>
      </c>
      <c r="C43" s="61"/>
      <c r="D43" s="10">
        <v>17255.0249</v>
      </c>
      <c r="E43" s="11"/>
      <c r="F43" s="11"/>
      <c r="G43" s="11"/>
      <c r="H43" s="11"/>
      <c r="I43" s="10">
        <v>1955.1845000000001</v>
      </c>
      <c r="J43" s="48">
        <v>11.331102164912</v>
      </c>
      <c r="K43" s="11"/>
      <c r="L43" s="11"/>
      <c r="M43" s="11"/>
      <c r="N43" s="10">
        <v>626281.62899999996</v>
      </c>
      <c r="O43" s="10">
        <v>2938509.0750000002</v>
      </c>
      <c r="P43" s="10">
        <v>45</v>
      </c>
      <c r="Q43" s="10">
        <v>71</v>
      </c>
      <c r="R43" s="10">
        <v>-36.619718309859202</v>
      </c>
      <c r="S43" s="10">
        <v>446.31111111111102</v>
      </c>
      <c r="T43" s="10">
        <v>1009.8788732394401</v>
      </c>
      <c r="U43" s="49">
        <v>-55.805480940555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4"/>
    <col min="2" max="2" width="9" style="55"/>
    <col min="3" max="8" width="9" style="54"/>
    <col min="9" max="16384" width="9" style="18"/>
  </cols>
  <sheetData>
    <row r="1" spans="1:8" ht="16.5">
      <c r="A1" s="50" t="s">
        <v>70</v>
      </c>
      <c r="B1" s="51" t="s">
        <v>38</v>
      </c>
      <c r="C1" s="50" t="s">
        <v>39</v>
      </c>
      <c r="D1" s="50" t="s">
        <v>40</v>
      </c>
      <c r="E1" s="50" t="s">
        <v>41</v>
      </c>
      <c r="F1" s="50" t="s">
        <v>63</v>
      </c>
      <c r="G1" s="50" t="s">
        <v>41</v>
      </c>
      <c r="H1" s="50" t="s">
        <v>64</v>
      </c>
    </row>
    <row r="2" spans="1:8" ht="16.5">
      <c r="A2" s="52">
        <v>1</v>
      </c>
      <c r="B2" s="53">
        <v>12</v>
      </c>
      <c r="C2" s="52">
        <v>79688</v>
      </c>
      <c r="D2" s="52">
        <v>642609.06789059797</v>
      </c>
      <c r="E2" s="52">
        <v>571997.68883418804</v>
      </c>
      <c r="F2" s="52">
        <v>70611.379056410296</v>
      </c>
      <c r="G2" s="52">
        <v>571997.68883418804</v>
      </c>
      <c r="H2" s="52">
        <v>0.109882325950046</v>
      </c>
    </row>
    <row r="3" spans="1:8" ht="16.5">
      <c r="A3" s="52">
        <v>2</v>
      </c>
      <c r="B3" s="53">
        <v>13</v>
      </c>
      <c r="C3" s="52">
        <v>16092.73</v>
      </c>
      <c r="D3" s="52">
        <v>119023.081629022</v>
      </c>
      <c r="E3" s="52">
        <v>96693.231761757794</v>
      </c>
      <c r="F3" s="52">
        <v>22329.849867264202</v>
      </c>
      <c r="G3" s="52">
        <v>96693.231761757794</v>
      </c>
      <c r="H3" s="52">
        <v>0.18760940786983801</v>
      </c>
    </row>
    <row r="4" spans="1:8" ht="16.5">
      <c r="A4" s="52">
        <v>3</v>
      </c>
      <c r="B4" s="53">
        <v>14</v>
      </c>
      <c r="C4" s="52">
        <v>132631</v>
      </c>
      <c r="D4" s="52">
        <v>180640.25541282099</v>
      </c>
      <c r="E4" s="52">
        <v>142291.839945299</v>
      </c>
      <c r="F4" s="52">
        <v>38348.415467521401</v>
      </c>
      <c r="G4" s="52">
        <v>142291.839945299</v>
      </c>
      <c r="H4" s="52">
        <v>0.21229163665586601</v>
      </c>
    </row>
    <row r="5" spans="1:8" ht="16.5">
      <c r="A5" s="52">
        <v>4</v>
      </c>
      <c r="B5" s="53">
        <v>15</v>
      </c>
      <c r="C5" s="52">
        <v>4293</v>
      </c>
      <c r="D5" s="52">
        <v>53974.457669230796</v>
      </c>
      <c r="E5" s="52">
        <v>45007.463630769198</v>
      </c>
      <c r="F5" s="52">
        <v>8966.9940384615402</v>
      </c>
      <c r="G5" s="52">
        <v>45007.463630769198</v>
      </c>
      <c r="H5" s="52">
        <v>0.16613402756936599</v>
      </c>
    </row>
    <row r="6" spans="1:8" ht="16.5">
      <c r="A6" s="52">
        <v>5</v>
      </c>
      <c r="B6" s="53">
        <v>16</v>
      </c>
      <c r="C6" s="52">
        <v>4705</v>
      </c>
      <c r="D6" s="52">
        <v>188601.70710512801</v>
      </c>
      <c r="E6" s="52">
        <v>175916.57684529899</v>
      </c>
      <c r="F6" s="52">
        <v>12685.1302598291</v>
      </c>
      <c r="G6" s="52">
        <v>175916.57684529899</v>
      </c>
      <c r="H6" s="52">
        <v>6.7258830551084406E-2</v>
      </c>
    </row>
    <row r="7" spans="1:8" ht="16.5">
      <c r="A7" s="52">
        <v>6</v>
      </c>
      <c r="B7" s="53">
        <v>17</v>
      </c>
      <c r="C7" s="52">
        <v>23255</v>
      </c>
      <c r="D7" s="52">
        <v>326402.52058888902</v>
      </c>
      <c r="E7" s="52">
        <v>265549.25294188003</v>
      </c>
      <c r="F7" s="52">
        <v>60853.267647008499</v>
      </c>
      <c r="G7" s="52">
        <v>265549.25294188003</v>
      </c>
      <c r="H7" s="52">
        <v>0.18643626751784401</v>
      </c>
    </row>
    <row r="8" spans="1:8" ht="16.5">
      <c r="A8" s="52">
        <v>7</v>
      </c>
      <c r="B8" s="53">
        <v>18</v>
      </c>
      <c r="C8" s="52">
        <v>45234</v>
      </c>
      <c r="D8" s="52">
        <v>176858.913011111</v>
      </c>
      <c r="E8" s="52">
        <v>160967.854748718</v>
      </c>
      <c r="F8" s="52">
        <v>15891.0582623932</v>
      </c>
      <c r="G8" s="52">
        <v>160967.854748718</v>
      </c>
      <c r="H8" s="52">
        <v>8.9851611048829702E-2</v>
      </c>
    </row>
    <row r="9" spans="1:8" ht="16.5">
      <c r="A9" s="52">
        <v>8</v>
      </c>
      <c r="B9" s="53">
        <v>19</v>
      </c>
      <c r="C9" s="52">
        <v>29653</v>
      </c>
      <c r="D9" s="52">
        <v>155813.89600085499</v>
      </c>
      <c r="E9" s="52">
        <v>135213.39205811999</v>
      </c>
      <c r="F9" s="52">
        <v>20600.503942734998</v>
      </c>
      <c r="G9" s="52">
        <v>135213.39205811999</v>
      </c>
      <c r="H9" s="52">
        <v>0.13221223826289599</v>
      </c>
    </row>
    <row r="10" spans="1:8" ht="16.5">
      <c r="A10" s="52">
        <v>9</v>
      </c>
      <c r="B10" s="53">
        <v>21</v>
      </c>
      <c r="C10" s="52">
        <v>394618</v>
      </c>
      <c r="D10" s="52">
        <v>1085825.3293000001</v>
      </c>
      <c r="E10" s="52">
        <v>1054387.0645999999</v>
      </c>
      <c r="F10" s="52">
        <v>31438.2647</v>
      </c>
      <c r="G10" s="52">
        <v>1054387.0645999999</v>
      </c>
      <c r="H10" s="52">
        <v>2.8953335174329901E-2</v>
      </c>
    </row>
    <row r="11" spans="1:8" ht="16.5">
      <c r="A11" s="52">
        <v>10</v>
      </c>
      <c r="B11" s="53">
        <v>22</v>
      </c>
      <c r="C11" s="52">
        <v>37884</v>
      </c>
      <c r="D11" s="52">
        <v>402006.119173504</v>
      </c>
      <c r="E11" s="52">
        <v>349479.15541709401</v>
      </c>
      <c r="F11" s="52">
        <v>52526.963756410303</v>
      </c>
      <c r="G11" s="52">
        <v>349479.15541709401</v>
      </c>
      <c r="H11" s="52">
        <v>0.13066210003072101</v>
      </c>
    </row>
    <row r="12" spans="1:8" ht="16.5">
      <c r="A12" s="52">
        <v>11</v>
      </c>
      <c r="B12" s="53">
        <v>23</v>
      </c>
      <c r="C12" s="52">
        <v>345814.57699999999</v>
      </c>
      <c r="D12" s="52">
        <v>1751509.48767863</v>
      </c>
      <c r="E12" s="52">
        <v>1574869.8718572599</v>
      </c>
      <c r="F12" s="52">
        <v>176639.615821368</v>
      </c>
      <c r="G12" s="52">
        <v>1574869.8718572599</v>
      </c>
      <c r="H12" s="52">
        <v>0.100849933765119</v>
      </c>
    </row>
    <row r="13" spans="1:8" ht="16.5">
      <c r="A13" s="52">
        <v>12</v>
      </c>
      <c r="B13" s="53">
        <v>24</v>
      </c>
      <c r="C13" s="52">
        <v>32649</v>
      </c>
      <c r="D13" s="52">
        <v>541351.35252564098</v>
      </c>
      <c r="E13" s="52">
        <v>508938.21248974401</v>
      </c>
      <c r="F13" s="52">
        <v>32413.140035897399</v>
      </c>
      <c r="G13" s="52">
        <v>508938.21248974401</v>
      </c>
      <c r="H13" s="52">
        <v>5.98744971905509E-2</v>
      </c>
    </row>
    <row r="14" spans="1:8" ht="16.5">
      <c r="A14" s="52">
        <v>13</v>
      </c>
      <c r="B14" s="53">
        <v>25</v>
      </c>
      <c r="C14" s="52">
        <v>86351</v>
      </c>
      <c r="D14" s="52">
        <v>867195.93759999995</v>
      </c>
      <c r="E14" s="52">
        <v>838908.92559999996</v>
      </c>
      <c r="F14" s="52">
        <v>28287.011999999999</v>
      </c>
      <c r="G14" s="52">
        <v>838908.92559999996</v>
      </c>
      <c r="H14" s="52">
        <v>3.2618939703852198E-2</v>
      </c>
    </row>
    <row r="15" spans="1:8" ht="16.5">
      <c r="A15" s="52">
        <v>14</v>
      </c>
      <c r="B15" s="53">
        <v>26</v>
      </c>
      <c r="C15" s="52">
        <v>88361</v>
      </c>
      <c r="D15" s="52">
        <v>405432.42868559901</v>
      </c>
      <c r="E15" s="52">
        <v>380410.23408919899</v>
      </c>
      <c r="F15" s="52">
        <v>25022.194596399699</v>
      </c>
      <c r="G15" s="52">
        <v>380410.23408919899</v>
      </c>
      <c r="H15" s="52">
        <v>6.1717299421560699E-2</v>
      </c>
    </row>
    <row r="16" spans="1:8" ht="16.5">
      <c r="A16" s="52">
        <v>15</v>
      </c>
      <c r="B16" s="53">
        <v>27</v>
      </c>
      <c r="C16" s="52">
        <v>228755.40100000001</v>
      </c>
      <c r="D16" s="52">
        <v>1262379.54983805</v>
      </c>
      <c r="E16" s="52">
        <v>1127632.5253973501</v>
      </c>
      <c r="F16" s="52">
        <v>134747.02444070799</v>
      </c>
      <c r="G16" s="52">
        <v>1127632.5253973501</v>
      </c>
      <c r="H16" s="52">
        <v>0.106740500080181</v>
      </c>
    </row>
    <row r="17" spans="1:8" ht="16.5">
      <c r="A17" s="52">
        <v>16</v>
      </c>
      <c r="B17" s="53">
        <v>29</v>
      </c>
      <c r="C17" s="52">
        <v>263858</v>
      </c>
      <c r="D17" s="52">
        <v>2887827.18736667</v>
      </c>
      <c r="E17" s="52">
        <v>2749865.1187128201</v>
      </c>
      <c r="F17" s="52">
        <v>137962.06865384601</v>
      </c>
      <c r="G17" s="52">
        <v>2749865.1187128201</v>
      </c>
      <c r="H17" s="52">
        <v>4.7773658083623098E-2</v>
      </c>
    </row>
    <row r="18" spans="1:8" ht="16.5">
      <c r="A18" s="52">
        <v>17</v>
      </c>
      <c r="B18" s="53">
        <v>31</v>
      </c>
      <c r="C18" s="52">
        <v>56185.601000000002</v>
      </c>
      <c r="D18" s="52">
        <v>325040.62066504802</v>
      </c>
      <c r="E18" s="52">
        <v>274223.940984872</v>
      </c>
      <c r="F18" s="52">
        <v>50816.679680175701</v>
      </c>
      <c r="G18" s="52">
        <v>274223.940984872</v>
      </c>
      <c r="H18" s="52">
        <v>0.15633947405158899</v>
      </c>
    </row>
    <row r="19" spans="1:8" ht="16.5">
      <c r="A19" s="52">
        <v>18</v>
      </c>
      <c r="B19" s="53">
        <v>32</v>
      </c>
      <c r="C19" s="52">
        <v>15039.056</v>
      </c>
      <c r="D19" s="52">
        <v>246227.393075781</v>
      </c>
      <c r="E19" s="52">
        <v>221965.82652511101</v>
      </c>
      <c r="F19" s="52">
        <v>24261.566550669901</v>
      </c>
      <c r="G19" s="52">
        <v>221965.82652511101</v>
      </c>
      <c r="H19" s="52">
        <v>9.8533173939761298E-2</v>
      </c>
    </row>
    <row r="20" spans="1:8" ht="16.5">
      <c r="A20" s="52">
        <v>19</v>
      </c>
      <c r="B20" s="53">
        <v>33</v>
      </c>
      <c r="C20" s="52">
        <v>87616.157999999996</v>
      </c>
      <c r="D20" s="52">
        <v>705407.62238932005</v>
      </c>
      <c r="E20" s="52">
        <v>582886.34294571797</v>
      </c>
      <c r="F20" s="52">
        <v>122521.279443602</v>
      </c>
      <c r="G20" s="52">
        <v>582886.34294571797</v>
      </c>
      <c r="H20" s="52">
        <v>0.173688624215038</v>
      </c>
    </row>
    <row r="21" spans="1:8" ht="16.5">
      <c r="A21" s="52">
        <v>20</v>
      </c>
      <c r="B21" s="53">
        <v>34</v>
      </c>
      <c r="C21" s="52">
        <v>51999.247000000003</v>
      </c>
      <c r="D21" s="52">
        <v>243737.76076821701</v>
      </c>
      <c r="E21" s="52">
        <v>174709.09729047999</v>
      </c>
      <c r="F21" s="52">
        <v>69028.6634777375</v>
      </c>
      <c r="G21" s="52">
        <v>174709.09729047999</v>
      </c>
      <c r="H21" s="52">
        <v>0.28320873737483898</v>
      </c>
    </row>
    <row r="22" spans="1:8" ht="16.5">
      <c r="A22" s="52">
        <v>21</v>
      </c>
      <c r="B22" s="53">
        <v>35</v>
      </c>
      <c r="C22" s="52">
        <v>42975.451999999997</v>
      </c>
      <c r="D22" s="52">
        <v>941234.86272389395</v>
      </c>
      <c r="E22" s="52">
        <v>938851.42435632006</v>
      </c>
      <c r="F22" s="52">
        <v>2383.4383675736899</v>
      </c>
      <c r="G22" s="52">
        <v>938851.42435632006</v>
      </c>
      <c r="H22" s="52">
        <v>2.5322461608318701E-3</v>
      </c>
    </row>
    <row r="23" spans="1:8" ht="16.5">
      <c r="A23" s="52">
        <v>22</v>
      </c>
      <c r="B23" s="53">
        <v>36</v>
      </c>
      <c r="C23" s="52">
        <v>151842.61199999999</v>
      </c>
      <c r="D23" s="52">
        <v>588847.85296902701</v>
      </c>
      <c r="E23" s="52">
        <v>498689.13793751498</v>
      </c>
      <c r="F23" s="52">
        <v>90158.715031511296</v>
      </c>
      <c r="G23" s="52">
        <v>498689.13793751498</v>
      </c>
      <c r="H23" s="52">
        <v>0.153110374058295</v>
      </c>
    </row>
    <row r="24" spans="1:8" ht="16.5">
      <c r="A24" s="52">
        <v>23</v>
      </c>
      <c r="B24" s="53">
        <v>37</v>
      </c>
      <c r="C24" s="52">
        <v>156964.45800000001</v>
      </c>
      <c r="D24" s="52">
        <v>1165237.0361876099</v>
      </c>
      <c r="E24" s="52">
        <v>1011382.21413099</v>
      </c>
      <c r="F24" s="52">
        <v>153854.822056626</v>
      </c>
      <c r="G24" s="52">
        <v>1011382.21413099</v>
      </c>
      <c r="H24" s="52">
        <v>0.132037360020759</v>
      </c>
    </row>
    <row r="25" spans="1:8" ht="16.5">
      <c r="A25" s="52">
        <v>24</v>
      </c>
      <c r="B25" s="53">
        <v>38</v>
      </c>
      <c r="C25" s="52">
        <v>274082.842</v>
      </c>
      <c r="D25" s="52">
        <v>1168446.62524617</v>
      </c>
      <c r="E25" s="52">
        <v>1165382.9228920401</v>
      </c>
      <c r="F25" s="52">
        <v>3063.7023541335798</v>
      </c>
      <c r="G25" s="52">
        <v>1165382.9228920401</v>
      </c>
      <c r="H25" s="52">
        <v>2.6220302133938798E-3</v>
      </c>
    </row>
    <row r="26" spans="1:8" ht="16.5">
      <c r="A26" s="52">
        <v>25</v>
      </c>
      <c r="B26" s="53">
        <v>39</v>
      </c>
      <c r="C26" s="52">
        <v>115545.81600000001</v>
      </c>
      <c r="D26" s="52">
        <v>142515.683363271</v>
      </c>
      <c r="E26" s="52">
        <v>110509.711054759</v>
      </c>
      <c r="F26" s="52">
        <v>32005.9723085113</v>
      </c>
      <c r="G26" s="52">
        <v>110509.711054759</v>
      </c>
      <c r="H26" s="52">
        <v>0.22457859761952301</v>
      </c>
    </row>
    <row r="27" spans="1:8" ht="16.5">
      <c r="A27" s="52">
        <v>26</v>
      </c>
      <c r="B27" s="53">
        <v>40</v>
      </c>
      <c r="C27" s="52">
        <v>58.682000000000002</v>
      </c>
      <c r="D27" s="52">
        <v>202.53540000000001</v>
      </c>
      <c r="E27" s="52">
        <v>189.24690000000001</v>
      </c>
      <c r="F27" s="52">
        <v>13.288500000000001</v>
      </c>
      <c r="G27" s="52">
        <v>189.24690000000001</v>
      </c>
      <c r="H27" s="52">
        <v>6.5610752490675703E-2</v>
      </c>
    </row>
    <row r="28" spans="1:8" ht="16.5">
      <c r="A28" s="52">
        <v>27</v>
      </c>
      <c r="B28" s="53">
        <v>42</v>
      </c>
      <c r="C28" s="52">
        <v>7979.3779999999997</v>
      </c>
      <c r="D28" s="52">
        <v>131391.61739999999</v>
      </c>
      <c r="E28" s="52">
        <v>116443.7843</v>
      </c>
      <c r="F28" s="52">
        <v>14947.8331</v>
      </c>
      <c r="G28" s="52">
        <v>116443.7843</v>
      </c>
      <c r="H28" s="52">
        <v>0.113765500385719</v>
      </c>
    </row>
    <row r="29" spans="1:8" ht="16.5">
      <c r="A29" s="52">
        <v>28</v>
      </c>
      <c r="B29" s="53">
        <v>75</v>
      </c>
      <c r="C29" s="52">
        <v>650</v>
      </c>
      <c r="D29" s="52">
        <v>420991.46153846203</v>
      </c>
      <c r="E29" s="52">
        <v>402749.02717948699</v>
      </c>
      <c r="F29" s="52">
        <v>18242.434358974398</v>
      </c>
      <c r="G29" s="52">
        <v>402749.02717948699</v>
      </c>
      <c r="H29" s="52">
        <v>4.3332076836688403E-2</v>
      </c>
    </row>
    <row r="30" spans="1:8" ht="16.5">
      <c r="A30" s="52">
        <v>29</v>
      </c>
      <c r="B30" s="53">
        <v>76</v>
      </c>
      <c r="C30" s="52">
        <v>3098</v>
      </c>
      <c r="D30" s="52">
        <v>600554.98075299105</v>
      </c>
      <c r="E30" s="52">
        <v>565941.01518034202</v>
      </c>
      <c r="F30" s="52">
        <v>34613.965572649598</v>
      </c>
      <c r="G30" s="52">
        <v>565941.01518034202</v>
      </c>
      <c r="H30" s="52">
        <v>5.7636630586677798E-2</v>
      </c>
    </row>
    <row r="31" spans="1:8" ht="16.5">
      <c r="A31" s="52">
        <v>30</v>
      </c>
      <c r="B31" s="53">
        <v>99</v>
      </c>
      <c r="C31" s="52">
        <v>47</v>
      </c>
      <c r="D31" s="52">
        <v>17255.024884653201</v>
      </c>
      <c r="E31" s="52">
        <v>15299.8404054156</v>
      </c>
      <c r="F31" s="52">
        <v>1955.18447923758</v>
      </c>
      <c r="G31" s="52">
        <v>15299.8404054156</v>
      </c>
      <c r="H31" s="52">
        <v>0.113311020546631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2013-07-16T01:18:55Z</dcterms:modified>
</cp:coreProperties>
</file>